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29"/>
  </bookViews>
  <sheets>
    <sheet name="sheet1" sheetId="1" r:id="rId1"/>
  </sheets>
  <definedNames>
    <definedName name="_xlnm._FilterDatabase" localSheetId="0" hidden="1">sheet1!$B$2:$M$207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<sst xmlns="http://schemas.openxmlformats.org/spreadsheetml/2006/main" count="1201" uniqueCount="525">
  <si>
    <t>2026年仙居县行政事业单位编外人员招聘考试入围资格复审人员名单</t>
  </si>
  <si>
    <t>序号</t>
  </si>
  <si>
    <t>姓名</t>
  </si>
  <si>
    <t>准考证</t>
  </si>
  <si>
    <t>招考单位名称</t>
  </si>
  <si>
    <t>报考岗位</t>
  </si>
  <si>
    <t>报考岗位代码</t>
  </si>
  <si>
    <t>笔试成绩</t>
  </si>
  <si>
    <t>岗位招录人数</t>
  </si>
  <si>
    <t>体技能测试成绩</t>
  </si>
  <si>
    <t>综合成绩</t>
  </si>
  <si>
    <t>综合排名</t>
  </si>
  <si>
    <t>资格复审人数</t>
  </si>
  <si>
    <t>资格复审</t>
  </si>
  <si>
    <t>张郁苡</t>
  </si>
  <si>
    <t>10240104617</t>
  </si>
  <si>
    <t>仙居县人民政府南峰街道办事处</t>
  </si>
  <si>
    <t>普通辅助工作人员A</t>
  </si>
  <si>
    <t>8201</t>
  </si>
  <si>
    <t>/</t>
  </si>
  <si>
    <t>郑思怡</t>
  </si>
  <si>
    <t>10240103511</t>
  </si>
  <si>
    <t>项梦瑜</t>
  </si>
  <si>
    <t>10240104415</t>
  </si>
  <si>
    <t>卢皓晨</t>
  </si>
  <si>
    <t>10240101111</t>
  </si>
  <si>
    <t>普通辅助工作人员B</t>
  </si>
  <si>
    <t>8202</t>
  </si>
  <si>
    <t>鲍晓敏</t>
  </si>
  <si>
    <t>10240103927</t>
  </si>
  <si>
    <t>王佳琪</t>
  </si>
  <si>
    <t>10240102816</t>
  </si>
  <si>
    <t>方凯悦</t>
  </si>
  <si>
    <t>10240104514</t>
  </si>
  <si>
    <t>仙居县白塔镇人民政府</t>
  </si>
  <si>
    <t>文职</t>
  </si>
  <si>
    <t>8203</t>
  </si>
  <si>
    <t>蒋紫霞</t>
  </si>
  <si>
    <t>10240100609</t>
  </si>
  <si>
    <t>吴松蔚</t>
  </si>
  <si>
    <t>10240100829</t>
  </si>
  <si>
    <t>杨彤</t>
  </si>
  <si>
    <t>10240100930</t>
  </si>
  <si>
    <t>戴佳颖</t>
  </si>
  <si>
    <t>10240102519</t>
  </si>
  <si>
    <t>崔纤纤</t>
  </si>
  <si>
    <t>10240100103</t>
  </si>
  <si>
    <t>应宇昂</t>
  </si>
  <si>
    <t>10240100407</t>
  </si>
  <si>
    <t>台州市住房公积金管理中心仙居分中心</t>
  </si>
  <si>
    <t>窗口服务类普通辅助人员</t>
  </si>
  <si>
    <t>8204</t>
  </si>
  <si>
    <t>杨雅茹</t>
  </si>
  <si>
    <t>10240104906</t>
  </si>
  <si>
    <t>胡诗媛</t>
  </si>
  <si>
    <t>10240101603</t>
  </si>
  <si>
    <t>沈梦象</t>
  </si>
  <si>
    <t>10240104810</t>
  </si>
  <si>
    <t>姚王俊</t>
  </si>
  <si>
    <t>10240101125</t>
  </si>
  <si>
    <t>仙居县下各镇人民政府</t>
  </si>
  <si>
    <t>驾驶员</t>
  </si>
  <si>
    <t>8205</t>
  </si>
  <si>
    <t>陈辉</t>
  </si>
  <si>
    <t>10240100704</t>
  </si>
  <si>
    <t>姚达</t>
  </si>
  <si>
    <t>10240104001</t>
  </si>
  <si>
    <t>应淑媛</t>
  </si>
  <si>
    <t>10240101105</t>
  </si>
  <si>
    <t>8206</t>
  </si>
  <si>
    <t>王博明</t>
  </si>
  <si>
    <t>10240100323</t>
  </si>
  <si>
    <t>周佳馨</t>
  </si>
  <si>
    <t>10240102005</t>
  </si>
  <si>
    <t>陈星宇</t>
  </si>
  <si>
    <t>10240102915</t>
  </si>
  <si>
    <t>仙居县大战乡人民政府</t>
  </si>
  <si>
    <t>办公室辅助人员</t>
  </si>
  <si>
    <t>8207</t>
  </si>
  <si>
    <t>俞延桦</t>
  </si>
  <si>
    <t>10240102124</t>
  </si>
  <si>
    <t>林翔</t>
  </si>
  <si>
    <t>10240100828</t>
  </si>
  <si>
    <t>林羽来</t>
  </si>
  <si>
    <t>10240100505</t>
  </si>
  <si>
    <t>仙居县商务局</t>
  </si>
  <si>
    <t>8208</t>
  </si>
  <si>
    <t>李欣檬</t>
  </si>
  <si>
    <t>10240104807</t>
  </si>
  <si>
    <t>项昞焜</t>
  </si>
  <si>
    <t>10240103901</t>
  </si>
  <si>
    <t>陈江霞</t>
  </si>
  <si>
    <t>10240100406</t>
  </si>
  <si>
    <t>8209</t>
  </si>
  <si>
    <t>朱施园</t>
  </si>
  <si>
    <t>10240104704</t>
  </si>
  <si>
    <t>丁思艺</t>
  </si>
  <si>
    <t>10240100203</t>
  </si>
  <si>
    <t>徐慕雪</t>
  </si>
  <si>
    <t>10240100908</t>
  </si>
  <si>
    <t>台州市生态环境局仙居分局</t>
  </si>
  <si>
    <t>8210</t>
  </si>
  <si>
    <t>郭芝秀</t>
  </si>
  <si>
    <t>10240101320</t>
  </si>
  <si>
    <t>叶小杰</t>
  </si>
  <si>
    <t>10240103422</t>
  </si>
  <si>
    <t>吴一帆</t>
  </si>
  <si>
    <t>10240101829</t>
  </si>
  <si>
    <t>仙居县文化和广电旅游体育局</t>
  </si>
  <si>
    <t>营销推广</t>
  </si>
  <si>
    <t>8211</t>
  </si>
  <si>
    <t>杨淑燕</t>
  </si>
  <si>
    <t>10240101314</t>
  </si>
  <si>
    <t>顾嘉颖</t>
  </si>
  <si>
    <t>10240101802</t>
  </si>
  <si>
    <t>陈杭杰</t>
  </si>
  <si>
    <t>10240100813</t>
  </si>
  <si>
    <t>仙居县住房和城乡建设局</t>
  </si>
  <si>
    <t>综合管理</t>
  </si>
  <si>
    <t>8213</t>
  </si>
  <si>
    <t>王绎凡</t>
  </si>
  <si>
    <t>10240104915</t>
  </si>
  <si>
    <t>陈谦倩</t>
  </si>
  <si>
    <t>10240103922</t>
  </si>
  <si>
    <t>张杰</t>
  </si>
  <si>
    <t>10240101607</t>
  </si>
  <si>
    <t>仙居县交通运输局</t>
  </si>
  <si>
    <t>8214</t>
  </si>
  <si>
    <t>方家乐</t>
  </si>
  <si>
    <t>10240105308</t>
  </si>
  <si>
    <t>仙居县司法局</t>
  </si>
  <si>
    <t>8215</t>
  </si>
  <si>
    <t>顾辉峰</t>
  </si>
  <si>
    <t>10240105001</t>
  </si>
  <si>
    <t>张琪</t>
  </si>
  <si>
    <t>10240103004</t>
  </si>
  <si>
    <t>徐璐妮</t>
  </si>
  <si>
    <t>10240102803</t>
  </si>
  <si>
    <t>仙居县残疾人联合会</t>
  </si>
  <si>
    <t>管理辅助</t>
  </si>
  <si>
    <t>8216</t>
  </si>
  <si>
    <t>吕寅初</t>
  </si>
  <si>
    <t>10240105106</t>
  </si>
  <si>
    <t>陈雨诗</t>
  </si>
  <si>
    <t>10240101310</t>
  </si>
  <si>
    <t>柯萧颖</t>
  </si>
  <si>
    <t>10240100917</t>
  </si>
  <si>
    <t>仙居县人力资源和社会保障局</t>
  </si>
  <si>
    <t>办事大厅窗口</t>
  </si>
  <si>
    <t>8217</t>
  </si>
  <si>
    <t>鲍琼妮</t>
  </si>
  <si>
    <t>10240105110</t>
  </si>
  <si>
    <t>郑莆丰蔚</t>
  </si>
  <si>
    <t>10240100823</t>
  </si>
  <si>
    <t>张一统</t>
  </si>
  <si>
    <t>10240103412</t>
  </si>
  <si>
    <t>仙居县民政局</t>
  </si>
  <si>
    <t>局机关驾驶员</t>
  </si>
  <si>
    <t>8218</t>
  </si>
  <si>
    <t>赵智江</t>
  </si>
  <si>
    <t>10240102023</t>
  </si>
  <si>
    <t>吴佳泽</t>
  </si>
  <si>
    <t>10240103513</t>
  </si>
  <si>
    <t>仙居县民政社会事务工作中心工作人员</t>
  </si>
  <si>
    <t>8219</t>
  </si>
  <si>
    <t>王垚赏</t>
  </si>
  <si>
    <t>10240105209</t>
  </si>
  <si>
    <t>李京潞</t>
  </si>
  <si>
    <t>10240100117</t>
  </si>
  <si>
    <t>吴伯蓁</t>
  </si>
  <si>
    <t>10240100909</t>
  </si>
  <si>
    <t>张碧荣</t>
  </si>
  <si>
    <t>10240101017</t>
  </si>
  <si>
    <t>仙居县社会救助工作中心工作人员</t>
  </si>
  <si>
    <t>8220</t>
  </si>
  <si>
    <t>李陈越</t>
  </si>
  <si>
    <t>10240101824</t>
  </si>
  <si>
    <t>陈启迪</t>
  </si>
  <si>
    <t>10240103330</t>
  </si>
  <si>
    <t>应雅静</t>
  </si>
  <si>
    <t>10240103914</t>
  </si>
  <si>
    <t>社会福利和养老服务科工作人员</t>
  </si>
  <si>
    <t>8221</t>
  </si>
  <si>
    <t>卢佳琦</t>
  </si>
  <si>
    <t>10240100729</t>
  </si>
  <si>
    <t>张楚依</t>
  </si>
  <si>
    <t>10240102115</t>
  </si>
  <si>
    <t>林晓港</t>
  </si>
  <si>
    <t>10240105222</t>
  </si>
  <si>
    <t>仙居县淡竹乡人民政府</t>
  </si>
  <si>
    <t>8222</t>
  </si>
  <si>
    <t>王天祥</t>
  </si>
  <si>
    <t>10240102501</t>
  </si>
  <si>
    <t>方诗倩</t>
  </si>
  <si>
    <t>10240104922</t>
  </si>
  <si>
    <t>仙居县横溪镇人民政府</t>
  </si>
  <si>
    <t>乡村文旅运营工作人员</t>
  </si>
  <si>
    <t>8223</t>
  </si>
  <si>
    <t>项奕青</t>
  </si>
  <si>
    <t>10240104003</t>
  </si>
  <si>
    <t>吕瑜莹</t>
  </si>
  <si>
    <t>10240101326</t>
  </si>
  <si>
    <t>仙居县退役军人事务局</t>
  </si>
  <si>
    <t>县退役军人服务中心辅助岗位</t>
  </si>
  <si>
    <t>8224</t>
  </si>
  <si>
    <t>张敏</t>
  </si>
  <si>
    <t>10240100310</t>
  </si>
  <si>
    <t>蒋锐怡</t>
  </si>
  <si>
    <t>10240103628</t>
  </si>
  <si>
    <t>李纯</t>
  </si>
  <si>
    <t>10240104912</t>
  </si>
  <si>
    <t>张梦辉</t>
  </si>
  <si>
    <t>10240100413</t>
  </si>
  <si>
    <t>中共仙居县委、仙居县人民政府信访局</t>
  </si>
  <si>
    <t>工勤人员A</t>
  </si>
  <si>
    <t>8225</t>
  </si>
  <si>
    <t>叶灵杰</t>
  </si>
  <si>
    <t>10240100324</t>
  </si>
  <si>
    <t>俞稼梁</t>
  </si>
  <si>
    <t>10240100629</t>
  </si>
  <si>
    <t>应一豪</t>
  </si>
  <si>
    <t>10240102425</t>
  </si>
  <si>
    <t>朱怡静</t>
  </si>
  <si>
    <t>10240105014</t>
  </si>
  <si>
    <t>工勤人员B</t>
  </si>
  <si>
    <t>8226</t>
  </si>
  <si>
    <t>李依檬</t>
  </si>
  <si>
    <t>10240101128</t>
  </si>
  <si>
    <t>蒋颖</t>
  </si>
  <si>
    <t>10240100816</t>
  </si>
  <si>
    <t>王云泽</t>
  </si>
  <si>
    <t>10240100529</t>
  </si>
  <si>
    <t>仙居县市场监督管理局</t>
  </si>
  <si>
    <t>8227</t>
  </si>
  <si>
    <t>俞佳伲</t>
  </si>
  <si>
    <t>10240101816</t>
  </si>
  <si>
    <t>李丹</t>
  </si>
  <si>
    <t>10240102610</t>
  </si>
  <si>
    <t>陈奕达</t>
  </si>
  <si>
    <t>10240101523</t>
  </si>
  <si>
    <t>8228</t>
  </si>
  <si>
    <t>吴怡峰</t>
  </si>
  <si>
    <t>10240103503</t>
  </si>
  <si>
    <t>吴劲锋</t>
  </si>
  <si>
    <t>10240105111</t>
  </si>
  <si>
    <t>柯俊帆</t>
  </si>
  <si>
    <t>10240100130</t>
  </si>
  <si>
    <t>周崇潇</t>
  </si>
  <si>
    <t>10240101126</t>
  </si>
  <si>
    <t>叶兴</t>
  </si>
  <si>
    <t>10240100521</t>
  </si>
  <si>
    <t>李亦婷</t>
  </si>
  <si>
    <t>10240104303</t>
  </si>
  <si>
    <t>仙居县自然资源和规划局</t>
  </si>
  <si>
    <t>8229</t>
  </si>
  <si>
    <t>王艺莹</t>
  </si>
  <si>
    <t>10240100101</t>
  </si>
  <si>
    <t>朱志鹏</t>
  </si>
  <si>
    <t>10240100610</t>
  </si>
  <si>
    <t>李璐阳</t>
  </si>
  <si>
    <t>10240100429</t>
  </si>
  <si>
    <t>王璐瑶</t>
  </si>
  <si>
    <t>10240101618</t>
  </si>
  <si>
    <t>丁楚懿</t>
  </si>
  <si>
    <t>10240102526</t>
  </si>
  <si>
    <t>柯婉君</t>
  </si>
  <si>
    <t>10240104016</t>
  </si>
  <si>
    <t>朱知理</t>
  </si>
  <si>
    <t>10240102730</t>
  </si>
  <si>
    <t>仙居县综合行政执法局</t>
  </si>
  <si>
    <t>执法辅助A</t>
  </si>
  <si>
    <t>8231</t>
  </si>
  <si>
    <t>周楷威</t>
  </si>
  <si>
    <t>10240100914</t>
  </si>
  <si>
    <t>李岳奇</t>
  </si>
  <si>
    <t>10240103402</t>
  </si>
  <si>
    <t>郑敏慰</t>
  </si>
  <si>
    <t>10240101904</t>
  </si>
  <si>
    <t>周钇成</t>
  </si>
  <si>
    <t>10240103024</t>
  </si>
  <si>
    <t>羊奕帆</t>
  </si>
  <si>
    <t>10240102923</t>
  </si>
  <si>
    <t>张柯毅</t>
  </si>
  <si>
    <t>10240103313</t>
  </si>
  <si>
    <t>陈煌伟</t>
  </si>
  <si>
    <t>10240100818</t>
  </si>
  <si>
    <t>崔煜东</t>
  </si>
  <si>
    <t>10240104513</t>
  </si>
  <si>
    <t>王浩宇</t>
  </si>
  <si>
    <t>10240105302</t>
  </si>
  <si>
    <t>朱灏杰</t>
  </si>
  <si>
    <t>10240102326</t>
  </si>
  <si>
    <t>吴腾翔</t>
  </si>
  <si>
    <t>10240103813</t>
  </si>
  <si>
    <t>陈国伟</t>
  </si>
  <si>
    <t>10240102809</t>
  </si>
  <si>
    <t>王潇奕</t>
  </si>
  <si>
    <t>10240105218</t>
  </si>
  <si>
    <t>郑凯雄</t>
  </si>
  <si>
    <t>10240101815</t>
  </si>
  <si>
    <t>潘俊翰</t>
  </si>
  <si>
    <t>10240103128</t>
  </si>
  <si>
    <t>王智杰</t>
  </si>
  <si>
    <t>10240104208</t>
  </si>
  <si>
    <t>徐炀</t>
  </si>
  <si>
    <t>10240104512</t>
  </si>
  <si>
    <t>郑鼎超</t>
  </si>
  <si>
    <t>10240100723</t>
  </si>
  <si>
    <t>陈锋</t>
  </si>
  <si>
    <t>10240101913</t>
  </si>
  <si>
    <t>杨国巍</t>
  </si>
  <si>
    <t>10240102909</t>
  </si>
  <si>
    <t>徐晨博</t>
  </si>
  <si>
    <t>10240103023</t>
  </si>
  <si>
    <t>朱露敏</t>
  </si>
  <si>
    <t>10240100814</t>
  </si>
  <si>
    <t>王龚敏</t>
  </si>
  <si>
    <t>10240102121</t>
  </si>
  <si>
    <t>金煌胜</t>
  </si>
  <si>
    <t>10240103230</t>
  </si>
  <si>
    <t>蒋迅</t>
  </si>
  <si>
    <t>10240104301</t>
  </si>
  <si>
    <t>泮志康</t>
  </si>
  <si>
    <t>10240100507</t>
  </si>
  <si>
    <t>李一奇</t>
  </si>
  <si>
    <t>10240101915</t>
  </si>
  <si>
    <t>林奕</t>
  </si>
  <si>
    <t>10240105312</t>
  </si>
  <si>
    <t>陈欣妮</t>
  </si>
  <si>
    <t>10240102421</t>
  </si>
  <si>
    <t>执法辅助B</t>
  </si>
  <si>
    <t>8232</t>
  </si>
  <si>
    <t>沈元翔</t>
  </si>
  <si>
    <t>10240103213</t>
  </si>
  <si>
    <t>朱意婷</t>
  </si>
  <si>
    <t>10240100810</t>
  </si>
  <si>
    <t>马琳玲</t>
  </si>
  <si>
    <t>10240100218</t>
  </si>
  <si>
    <t>王慧婷</t>
  </si>
  <si>
    <t>10240100420</t>
  </si>
  <si>
    <t>陈丽莎</t>
  </si>
  <si>
    <t>10240102206</t>
  </si>
  <si>
    <t>张倚瑶</t>
  </si>
  <si>
    <t>10240103925</t>
  </si>
  <si>
    <t>8233</t>
  </si>
  <si>
    <t>王雅婷</t>
  </si>
  <si>
    <t>10240100915</t>
  </si>
  <si>
    <t>滕敏君</t>
  </si>
  <si>
    <t>10240102530</t>
  </si>
  <si>
    <t>周秀媛</t>
  </si>
  <si>
    <t>10240101706</t>
  </si>
  <si>
    <t>共青团仙居县委</t>
  </si>
  <si>
    <t>县青少年活动中心工作人员</t>
  </si>
  <si>
    <t>8234</t>
  </si>
  <si>
    <t>郭巧生</t>
  </si>
  <si>
    <t>10240105311</t>
  </si>
  <si>
    <t>吴诗怡</t>
  </si>
  <si>
    <t>10240100116</t>
  </si>
  <si>
    <t>杨阳</t>
  </si>
  <si>
    <t>10240104712</t>
  </si>
  <si>
    <t>周达凯</t>
  </si>
  <si>
    <t>10240104802</t>
  </si>
  <si>
    <t>仙居县经济开发区管理委员会</t>
  </si>
  <si>
    <t>应急监管人员</t>
  </si>
  <si>
    <t>8235</t>
  </si>
  <si>
    <t>宋益婷</t>
  </si>
  <si>
    <t>10240104023</t>
  </si>
  <si>
    <t>应晨欣</t>
  </si>
  <si>
    <t>10240103408</t>
  </si>
  <si>
    <t>李丽梦</t>
  </si>
  <si>
    <t>10240101120</t>
  </si>
  <si>
    <t>吴琦</t>
  </si>
  <si>
    <t>10240103226</t>
  </si>
  <si>
    <t>郭锴悦</t>
  </si>
  <si>
    <t>10240104916</t>
  </si>
  <si>
    <t>仙居县人民法院</t>
  </si>
  <si>
    <t>执行辅助</t>
  </si>
  <si>
    <t>8236</t>
  </si>
  <si>
    <t>吴稼祥</t>
  </si>
  <si>
    <t>10240102802</t>
  </si>
  <si>
    <t>吴宇鹏</t>
  </si>
  <si>
    <t>10240105304</t>
  </si>
  <si>
    <t>赵思佳</t>
  </si>
  <si>
    <t>10240101311</t>
  </si>
  <si>
    <t>仙居县埠头镇人民政府</t>
  </si>
  <si>
    <t>综合岗位</t>
  </si>
  <si>
    <t>8238</t>
  </si>
  <si>
    <t>俞琼琼</t>
  </si>
  <si>
    <t>10240104521</t>
  </si>
  <si>
    <t>王佳颖</t>
  </si>
  <si>
    <t>10240104601</t>
  </si>
  <si>
    <t>李康旗</t>
  </si>
  <si>
    <t>10240103807</t>
  </si>
  <si>
    <t>仙居县农业农村局</t>
  </si>
  <si>
    <t>8240</t>
  </si>
  <si>
    <t>张惊涛</t>
  </si>
  <si>
    <t>10240102003</t>
  </si>
  <si>
    <t>吴涛</t>
  </si>
  <si>
    <t>10240102011</t>
  </si>
  <si>
    <t>杨雅珺</t>
  </si>
  <si>
    <t>10240100911</t>
  </si>
  <si>
    <t>仙居县皤滩乡人民政府</t>
  </si>
  <si>
    <t>党政综合辅助</t>
  </si>
  <si>
    <t>8241</t>
  </si>
  <si>
    <t>王巧芬</t>
  </si>
  <si>
    <t>10240100216</t>
  </si>
  <si>
    <t>吕晓格</t>
  </si>
  <si>
    <t>10240103007</t>
  </si>
  <si>
    <t>陈可雨</t>
  </si>
  <si>
    <t>10240103619</t>
  </si>
  <si>
    <t>潘哲毅</t>
  </si>
  <si>
    <t>10240101313</t>
  </si>
  <si>
    <t>仙居县公安局</t>
  </si>
  <si>
    <t>治安岗</t>
  </si>
  <si>
    <t>8242</t>
  </si>
  <si>
    <t>合格</t>
  </si>
  <si>
    <t>郭帅成</t>
  </si>
  <si>
    <t>10240104714</t>
  </si>
  <si>
    <t>王程雍</t>
  </si>
  <si>
    <t>10240103730</t>
  </si>
  <si>
    <t>邱文锋</t>
  </si>
  <si>
    <t>10240103028</t>
  </si>
  <si>
    <t>李卓远</t>
  </si>
  <si>
    <t>10240105105</t>
  </si>
  <si>
    <t>陈洵涛</t>
  </si>
  <si>
    <t>10240101212</t>
  </si>
  <si>
    <t>陈凯涛</t>
  </si>
  <si>
    <t>10240102314</t>
  </si>
  <si>
    <t>赵益成</t>
  </si>
  <si>
    <t>10240103805</t>
  </si>
  <si>
    <t>郭人源</t>
  </si>
  <si>
    <t>10240100905</t>
  </si>
  <si>
    <t>周涛</t>
  </si>
  <si>
    <t>10240101027</t>
  </si>
  <si>
    <t>杨浩宇</t>
  </si>
  <si>
    <t>10240102817</t>
  </si>
  <si>
    <t>陈奕威</t>
  </si>
  <si>
    <t>10240103119</t>
  </si>
  <si>
    <t>徐增恩</t>
  </si>
  <si>
    <t>10240100430</t>
  </si>
  <si>
    <t>张智宇</t>
  </si>
  <si>
    <t>10240100527</t>
  </si>
  <si>
    <t>王均楠</t>
  </si>
  <si>
    <t>10240103819</t>
  </si>
  <si>
    <t>应凯行</t>
  </si>
  <si>
    <t>10240104624</t>
  </si>
  <si>
    <t>李懿壮</t>
  </si>
  <si>
    <t>10240104723</t>
  </si>
  <si>
    <t>巡控岗A</t>
  </si>
  <si>
    <t>8243</t>
  </si>
  <si>
    <t>张帅</t>
  </si>
  <si>
    <t>10240102608</t>
  </si>
  <si>
    <t>蒋佳峻</t>
  </si>
  <si>
    <t>10240104420</t>
  </si>
  <si>
    <t>陈万里</t>
  </si>
  <si>
    <t>10240101703</t>
  </si>
  <si>
    <t>周楚程</t>
  </si>
  <si>
    <t>10240104806</t>
  </si>
  <si>
    <t>潘乖岭甫</t>
  </si>
  <si>
    <t>10240103209</t>
  </si>
  <si>
    <t>应骏琦</t>
  </si>
  <si>
    <t>10240103501</t>
  </si>
  <si>
    <t>应允</t>
  </si>
  <si>
    <t>10240101324</t>
  </si>
  <si>
    <t>吴敬民</t>
  </si>
  <si>
    <t>10240100802</t>
  </si>
  <si>
    <t>吴天凯</t>
  </si>
  <si>
    <t>10240105229</t>
  </si>
  <si>
    <t>朱鄧宇</t>
  </si>
  <si>
    <t>10240102207</t>
  </si>
  <si>
    <t>王凯涛</t>
  </si>
  <si>
    <t>10240103229</t>
  </si>
  <si>
    <t>周文韬</t>
  </si>
  <si>
    <t>10240104212</t>
  </si>
  <si>
    <t>孔腾逸</t>
  </si>
  <si>
    <t>10240100412</t>
  </si>
  <si>
    <t>张葆钦</t>
  </si>
  <si>
    <t>10240100321</t>
  </si>
  <si>
    <t>吴崇宾</t>
  </si>
  <si>
    <t>10240104613</t>
  </si>
  <si>
    <t>吕伟杰</t>
  </si>
  <si>
    <t>10240102828</t>
  </si>
  <si>
    <t>陈敏韶</t>
  </si>
  <si>
    <t>10240104203</t>
  </si>
  <si>
    <t>应毅衡</t>
  </si>
  <si>
    <t>10240103706</t>
  </si>
  <si>
    <t>王俊腾</t>
  </si>
  <si>
    <t>10240105223</t>
  </si>
  <si>
    <t>韩耀祖</t>
  </si>
  <si>
    <t>10240104225</t>
  </si>
  <si>
    <t>王超宇</t>
  </si>
  <si>
    <t>10240100428</t>
  </si>
  <si>
    <t>应骏</t>
  </si>
  <si>
    <t>10240103802</t>
  </si>
  <si>
    <t>李南君</t>
  </si>
  <si>
    <t>10240102624</t>
  </si>
  <si>
    <t>周祖楠</t>
  </si>
  <si>
    <t>10240102507</t>
  </si>
  <si>
    <t>朱展贤</t>
  </si>
  <si>
    <t>10240100817</t>
  </si>
  <si>
    <t>应烨</t>
  </si>
  <si>
    <t>10240100630</t>
  </si>
  <si>
    <t>巡控岗B</t>
  </si>
  <si>
    <t>8244</t>
  </si>
  <si>
    <t>周彤</t>
  </si>
  <si>
    <t>10240103810</t>
  </si>
  <si>
    <t>胡颖蓓</t>
  </si>
  <si>
    <t>10240105101</t>
  </si>
  <si>
    <t>徐意青</t>
  </si>
  <si>
    <t>10240102022</t>
  </si>
  <si>
    <t>张翔艳</t>
  </si>
  <si>
    <t>10240100213</t>
  </si>
  <si>
    <t>胡艳文</t>
  </si>
  <si>
    <t>10240100719</t>
  </si>
  <si>
    <t>徐嘉莹</t>
  </si>
  <si>
    <t>10240101811</t>
  </si>
  <si>
    <t>郑高峰</t>
  </si>
  <si>
    <t>10240100524</t>
  </si>
  <si>
    <t>仙居县溪港乡人民政府</t>
  </si>
  <si>
    <t>溪港乡残联专职委员</t>
  </si>
  <si>
    <t>8245</t>
  </si>
  <si>
    <t>尹茹芸</t>
  </si>
  <si>
    <t>10240100803</t>
  </si>
  <si>
    <t>郑君美</t>
  </si>
  <si>
    <t>10240103201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</si>
</sst>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7"/>
  <sheetViews>
    <sheetView tabSelected="1" workbookViewId="0">
      <selection activeCell="O6" sqref="O6"/>
    </sheetView>
  </sheetViews>
  <sheetFormatPr defaultColWidth="9" defaultRowHeight="15"/>
  <cols>
    <col min="1" max="1" width="6.75221238938053" style="1" customWidth="1"/>
    <col min="2" max="2" width="9" style="1"/>
    <col min="3" max="3" width="12.6637168141593" style="1" customWidth="1"/>
    <col min="4" max="4" width="28.5840707964602" style="2" customWidth="1"/>
    <col min="5" max="5" width="15.7256637168142" style="2" customWidth="1"/>
    <col min="6" max="6" width="6.64601769911504" style="1" customWidth="1"/>
    <col min="7" max="7" width="11.8495575221239" style="1" customWidth="1"/>
    <col min="8" max="13" width="10.4159292035398" style="2" customWidth="1"/>
    <col min="14" max="16384" width="9" style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.05" spans="1:13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4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30.05" spans="1:13">
      <c r="A3" s="4">
        <v>1</v>
      </c>
      <c r="B3" s="5" t="s">
        <v>14</v>
      </c>
      <c r="C3" s="5" t="s">
        <v>15</v>
      </c>
      <c r="D3" s="6" t="s">
        <v>16</v>
      </c>
      <c r="E3" s="6" t="s">
        <v>17</v>
      </c>
      <c r="F3" s="5" t="s">
        <v>18</v>
      </c>
      <c r="G3" s="4">
        <v>67</v>
      </c>
      <c r="H3" s="8">
        <v>1</v>
      </c>
      <c r="I3" s="7" t="s">
        <v>19</v>
      </c>
      <c r="J3" s="7">
        <f t="shared" ref="J3:J8" si="0">G3</f>
        <v>67</v>
      </c>
      <c r="K3" s="4">
        <f>COUNTIFS(F:F,F3,J:J,"&gt;"&amp;J3)+1</f>
        <v>1</v>
      </c>
      <c r="L3" s="4">
        <f t="shared" ref="L3:L8" si="1">IF(H3&lt;=2,H3*3,H3*2)</f>
        <v>3</v>
      </c>
      <c r="M3" s="4" t="str">
        <f t="shared" ref="M3:M8" si="2">IF(K3&lt;=L3,"入围","/")</f>
        <v>入围</v>
      </c>
    </row>
    <row r="4" ht="30.05" spans="1:13">
      <c r="A4" s="4">
        <v>2</v>
      </c>
      <c r="B4" s="5" t="s">
        <v>20</v>
      </c>
      <c r="C4" s="5" t="s">
        <v>21</v>
      </c>
      <c r="D4" s="6" t="s">
        <v>16</v>
      </c>
      <c r="E4" s="6" t="s">
        <v>17</v>
      </c>
      <c r="F4" s="5" t="s">
        <v>18</v>
      </c>
      <c r="G4" s="4">
        <v>65</v>
      </c>
      <c r="H4" s="8">
        <v>1</v>
      </c>
      <c r="I4" s="7" t="s">
        <v>19</v>
      </c>
      <c r="J4" s="7">
        <f t="shared" si="0"/>
        <v>65</v>
      </c>
      <c r="K4" s="4">
        <f>COUNTIFS(F:F,F4,J:J,"&gt;"&amp;J4)+1</f>
        <v>2</v>
      </c>
      <c r="L4" s="4">
        <f t="shared" si="1"/>
        <v>3</v>
      </c>
      <c r="M4" s="4" t="str">
        <f t="shared" si="2"/>
        <v>入围</v>
      </c>
    </row>
    <row r="5" ht="30.05" spans="1:13">
      <c r="A5" s="4">
        <v>3</v>
      </c>
      <c r="B5" s="5" t="s">
        <v>22</v>
      </c>
      <c r="C5" s="5" t="s">
        <v>23</v>
      </c>
      <c r="D5" s="6" t="s">
        <v>16</v>
      </c>
      <c r="E5" s="6" t="s">
        <v>17</v>
      </c>
      <c r="F5" s="5" t="s">
        <v>18</v>
      </c>
      <c r="G5" s="4">
        <v>63</v>
      </c>
      <c r="H5" s="8">
        <v>1</v>
      </c>
      <c r="I5" s="7" t="s">
        <v>19</v>
      </c>
      <c r="J5" s="7">
        <f t="shared" si="0"/>
        <v>63</v>
      </c>
      <c r="K5" s="4">
        <f>COUNTIFS(F:F,F5,J:J,"&gt;"&amp;J5)+1</f>
        <v>3</v>
      </c>
      <c r="L5" s="4">
        <f t="shared" si="1"/>
        <v>3</v>
      </c>
      <c r="M5" s="4" t="str">
        <f t="shared" si="2"/>
        <v>入围</v>
      </c>
    </row>
    <row r="6" ht="30.05" spans="1:13">
      <c r="A6" s="4">
        <v>4</v>
      </c>
      <c r="B6" s="5" t="s">
        <v>24</v>
      </c>
      <c r="C6" s="5" t="s">
        <v>25</v>
      </c>
      <c r="D6" s="6" t="s">
        <v>16</v>
      </c>
      <c r="E6" s="6" t="s">
        <v>26</v>
      </c>
      <c r="F6" s="5" t="s">
        <v>27</v>
      </c>
      <c r="G6" s="4">
        <v>70.5</v>
      </c>
      <c r="H6" s="8">
        <v>1</v>
      </c>
      <c r="I6" s="7" t="s">
        <v>19</v>
      </c>
      <c r="J6" s="7">
        <f t="shared" si="0"/>
        <v>70.5</v>
      </c>
      <c r="K6" s="4">
        <f>COUNTIFS(F:F,F6,J:J,"&gt;"&amp;J6)+1</f>
        <v>1</v>
      </c>
      <c r="L6" s="4">
        <f t="shared" si="1"/>
        <v>3</v>
      </c>
      <c r="M6" s="4" t="str">
        <f t="shared" si="2"/>
        <v>入围</v>
      </c>
    </row>
    <row r="7" ht="30.05" spans="1:13">
      <c r="A7" s="4">
        <v>5</v>
      </c>
      <c r="B7" s="5" t="s">
        <v>28</v>
      </c>
      <c r="C7" s="5" t="s">
        <v>29</v>
      </c>
      <c r="D7" s="6" t="s">
        <v>16</v>
      </c>
      <c r="E7" s="6" t="s">
        <v>26</v>
      </c>
      <c r="F7" s="5" t="s">
        <v>27</v>
      </c>
      <c r="G7" s="4">
        <v>65.5</v>
      </c>
      <c r="H7" s="8">
        <v>1</v>
      </c>
      <c r="I7" s="7" t="s">
        <v>19</v>
      </c>
      <c r="J7" s="7">
        <f t="shared" si="0"/>
        <v>65.5</v>
      </c>
      <c r="K7" s="4">
        <f>COUNTIFS(F:F,F7,J:J,"&gt;"&amp;J7)+1</f>
        <v>2</v>
      </c>
      <c r="L7" s="4">
        <f t="shared" si="1"/>
        <v>3</v>
      </c>
      <c r="M7" s="4" t="str">
        <f t="shared" si="2"/>
        <v>入围</v>
      </c>
    </row>
    <row r="8" ht="30.05" spans="1:13">
      <c r="A8" s="4">
        <v>6</v>
      </c>
      <c r="B8" s="5" t="s">
        <v>30</v>
      </c>
      <c r="C8" s="5" t="s">
        <v>31</v>
      </c>
      <c r="D8" s="6" t="s">
        <v>16</v>
      </c>
      <c r="E8" s="6" t="s">
        <v>26</v>
      </c>
      <c r="F8" s="5" t="s">
        <v>27</v>
      </c>
      <c r="G8" s="4">
        <v>62.5</v>
      </c>
      <c r="H8" s="8">
        <v>1</v>
      </c>
      <c r="I8" s="7" t="s">
        <v>19</v>
      </c>
      <c r="J8" s="7">
        <f t="shared" si="0"/>
        <v>62.5</v>
      </c>
      <c r="K8" s="4">
        <f>COUNTIFS(F:F,F8,J:J,"&gt;"&amp;J8)+1</f>
        <v>3</v>
      </c>
      <c r="L8" s="4">
        <f t="shared" si="1"/>
        <v>3</v>
      </c>
      <c r="M8" s="4" t="str">
        <f t="shared" si="2"/>
        <v>入围</v>
      </c>
    </row>
    <row r="9" ht="15.05" spans="1:13">
      <c r="A9" s="4">
        <v>7</v>
      </c>
      <c r="B9" s="5" t="s">
        <v>32</v>
      </c>
      <c r="C9" s="5" t="s">
        <v>33</v>
      </c>
      <c r="D9" s="6" t="s">
        <v>34</v>
      </c>
      <c r="E9" s="6" t="s">
        <v>35</v>
      </c>
      <c r="F9" s="5" t="s">
        <v>36</v>
      </c>
      <c r="G9" s="4">
        <v>75</v>
      </c>
      <c r="H9" s="8">
        <v>2</v>
      </c>
      <c r="I9" s="7" t="s">
        <v>19</v>
      </c>
      <c r="J9" s="7">
        <f t="shared" ref="J9:J18" si="3">G9</f>
        <v>75</v>
      </c>
      <c r="K9" s="4">
        <f t="shared" ref="K9:K14" si="4">COUNTIFS(F:F,F9,J:J,"&gt;"&amp;J9)+1</f>
        <v>1</v>
      </c>
      <c r="L9" s="4">
        <f t="shared" ref="L9:L43" si="5">IF(H9&lt;=2,H9*3,H9*2)</f>
        <v>6</v>
      </c>
      <c r="M9" s="4" t="str">
        <f t="shared" ref="M9:M43" si="6">IF(K9&lt;=L9,"入围","/")</f>
        <v>入围</v>
      </c>
    </row>
    <row r="10" ht="15.05" spans="1:13">
      <c r="A10" s="4">
        <v>8</v>
      </c>
      <c r="B10" s="5" t="s">
        <v>37</v>
      </c>
      <c r="C10" s="5" t="s">
        <v>38</v>
      </c>
      <c r="D10" s="6" t="s">
        <v>34</v>
      </c>
      <c r="E10" s="6" t="s">
        <v>35</v>
      </c>
      <c r="F10" s="5" t="s">
        <v>36</v>
      </c>
      <c r="G10" s="4">
        <v>73</v>
      </c>
      <c r="H10" s="8">
        <v>2</v>
      </c>
      <c r="I10" s="7" t="s">
        <v>19</v>
      </c>
      <c r="J10" s="7">
        <f t="shared" si="3"/>
        <v>73</v>
      </c>
      <c r="K10" s="4">
        <f t="shared" si="4"/>
        <v>2</v>
      </c>
      <c r="L10" s="4">
        <f t="shared" si="5"/>
        <v>6</v>
      </c>
      <c r="M10" s="4" t="str">
        <f t="shared" si="6"/>
        <v>入围</v>
      </c>
    </row>
    <row r="11" ht="15.05" spans="1:13">
      <c r="A11" s="4">
        <v>9</v>
      </c>
      <c r="B11" s="5" t="s">
        <v>39</v>
      </c>
      <c r="C11" s="5" t="s">
        <v>40</v>
      </c>
      <c r="D11" s="6" t="s">
        <v>34</v>
      </c>
      <c r="E11" s="6" t="s">
        <v>35</v>
      </c>
      <c r="F11" s="5" t="s">
        <v>36</v>
      </c>
      <c r="G11" s="4">
        <v>72.5</v>
      </c>
      <c r="H11" s="8">
        <v>2</v>
      </c>
      <c r="I11" s="7" t="s">
        <v>19</v>
      </c>
      <c r="J11" s="7">
        <f t="shared" si="3"/>
        <v>72.5</v>
      </c>
      <c r="K11" s="4">
        <f t="shared" si="4"/>
        <v>3</v>
      </c>
      <c r="L11" s="4">
        <f t="shared" si="5"/>
        <v>6</v>
      </c>
      <c r="M11" s="4" t="str">
        <f t="shared" si="6"/>
        <v>入围</v>
      </c>
    </row>
    <row r="12" ht="15.05" spans="1:13">
      <c r="A12" s="4">
        <v>10</v>
      </c>
      <c r="B12" s="5" t="s">
        <v>41</v>
      </c>
      <c r="C12" s="5" t="s">
        <v>42</v>
      </c>
      <c r="D12" s="6" t="s">
        <v>34</v>
      </c>
      <c r="E12" s="6" t="s">
        <v>35</v>
      </c>
      <c r="F12" s="5" t="s">
        <v>36</v>
      </c>
      <c r="G12" s="4">
        <v>72</v>
      </c>
      <c r="H12" s="8">
        <v>2</v>
      </c>
      <c r="I12" s="7" t="s">
        <v>19</v>
      </c>
      <c r="J12" s="7">
        <f t="shared" si="3"/>
        <v>72</v>
      </c>
      <c r="K12" s="4">
        <f t="shared" si="4"/>
        <v>4</v>
      </c>
      <c r="L12" s="4">
        <f t="shared" si="5"/>
        <v>6</v>
      </c>
      <c r="M12" s="4" t="str">
        <f t="shared" si="6"/>
        <v>入围</v>
      </c>
    </row>
    <row r="13" ht="15.05" spans="1:13">
      <c r="A13" s="4">
        <v>11</v>
      </c>
      <c r="B13" s="5" t="s">
        <v>43</v>
      </c>
      <c r="C13" s="5" t="s">
        <v>44</v>
      </c>
      <c r="D13" s="6" t="s">
        <v>34</v>
      </c>
      <c r="E13" s="6" t="s">
        <v>35</v>
      </c>
      <c r="F13" s="5" t="s">
        <v>36</v>
      </c>
      <c r="G13" s="4">
        <v>72</v>
      </c>
      <c r="H13" s="8">
        <v>2</v>
      </c>
      <c r="I13" s="7" t="s">
        <v>19</v>
      </c>
      <c r="J13" s="7">
        <f t="shared" si="3"/>
        <v>72</v>
      </c>
      <c r="K13" s="4">
        <f t="shared" si="4"/>
        <v>4</v>
      </c>
      <c r="L13" s="4">
        <f t="shared" si="5"/>
        <v>6</v>
      </c>
      <c r="M13" s="4" t="str">
        <f t="shared" si="6"/>
        <v>入围</v>
      </c>
    </row>
    <row r="14" ht="15.05" spans="1:13">
      <c r="A14" s="4">
        <v>12</v>
      </c>
      <c r="B14" s="5" t="s">
        <v>45</v>
      </c>
      <c r="C14" s="5" t="s">
        <v>46</v>
      </c>
      <c r="D14" s="6" t="s">
        <v>34</v>
      </c>
      <c r="E14" s="6" t="s">
        <v>35</v>
      </c>
      <c r="F14" s="5" t="s">
        <v>36</v>
      </c>
      <c r="G14" s="4">
        <v>71.5</v>
      </c>
      <c r="H14" s="8">
        <v>2</v>
      </c>
      <c r="I14" s="7" t="s">
        <v>19</v>
      </c>
      <c r="J14" s="7">
        <f t="shared" si="3"/>
        <v>71.5</v>
      </c>
      <c r="K14" s="4">
        <f t="shared" si="4"/>
        <v>6</v>
      </c>
      <c r="L14" s="4">
        <f t="shared" si="5"/>
        <v>6</v>
      </c>
      <c r="M14" s="4" t="str">
        <f t="shared" si="6"/>
        <v>入围</v>
      </c>
    </row>
    <row r="15" ht="30.05" spans="1:13">
      <c r="A15" s="4">
        <v>13</v>
      </c>
      <c r="B15" s="5" t="s">
        <v>47</v>
      </c>
      <c r="C15" s="5" t="s">
        <v>48</v>
      </c>
      <c r="D15" s="6" t="s">
        <v>49</v>
      </c>
      <c r="E15" s="6" t="s">
        <v>50</v>
      </c>
      <c r="F15" s="5" t="s">
        <v>51</v>
      </c>
      <c r="G15" s="4">
        <v>67.5</v>
      </c>
      <c r="H15" s="8">
        <v>1</v>
      </c>
      <c r="I15" s="7" t="s">
        <v>19</v>
      </c>
      <c r="J15" s="7">
        <f t="shared" si="3"/>
        <v>67.5</v>
      </c>
      <c r="K15" s="4">
        <f>COUNTIFS(F:F,F15,J:J,"&gt;"&amp;J15)+1</f>
        <v>1</v>
      </c>
      <c r="L15" s="4">
        <f t="shared" si="5"/>
        <v>3</v>
      </c>
      <c r="M15" s="4" t="str">
        <f t="shared" si="6"/>
        <v>入围</v>
      </c>
    </row>
    <row r="16" ht="30.05" spans="1:13">
      <c r="A16" s="4">
        <v>14</v>
      </c>
      <c r="B16" s="5" t="s">
        <v>52</v>
      </c>
      <c r="C16" s="5" t="s">
        <v>53</v>
      </c>
      <c r="D16" s="6" t="s">
        <v>49</v>
      </c>
      <c r="E16" s="6" t="s">
        <v>50</v>
      </c>
      <c r="F16" s="5" t="s">
        <v>51</v>
      </c>
      <c r="G16" s="4">
        <v>66</v>
      </c>
      <c r="H16" s="8">
        <v>1</v>
      </c>
      <c r="I16" s="7" t="s">
        <v>19</v>
      </c>
      <c r="J16" s="7">
        <f t="shared" si="3"/>
        <v>66</v>
      </c>
      <c r="K16" s="4">
        <f>COUNTIFS(F:F,F16,J:J,"&gt;"&amp;J16)+1</f>
        <v>2</v>
      </c>
      <c r="L16" s="4">
        <f t="shared" si="5"/>
        <v>3</v>
      </c>
      <c r="M16" s="4" t="str">
        <f t="shared" si="6"/>
        <v>入围</v>
      </c>
    </row>
    <row r="17" ht="30.05" spans="1:13">
      <c r="A17" s="4">
        <v>15</v>
      </c>
      <c r="B17" s="5" t="s">
        <v>54</v>
      </c>
      <c r="C17" s="5" t="s">
        <v>55</v>
      </c>
      <c r="D17" s="6" t="s">
        <v>49</v>
      </c>
      <c r="E17" s="6" t="s">
        <v>50</v>
      </c>
      <c r="F17" s="5" t="s">
        <v>51</v>
      </c>
      <c r="G17" s="4">
        <v>65.5</v>
      </c>
      <c r="H17" s="8">
        <v>1</v>
      </c>
      <c r="I17" s="7" t="s">
        <v>19</v>
      </c>
      <c r="J17" s="7">
        <f t="shared" si="3"/>
        <v>65.5</v>
      </c>
      <c r="K17" s="4">
        <f>COUNTIFS(F:F,F17,J:J,"&gt;"&amp;J17)+1</f>
        <v>3</v>
      </c>
      <c r="L17" s="4">
        <f t="shared" si="5"/>
        <v>3</v>
      </c>
      <c r="M17" s="4" t="str">
        <f t="shared" si="6"/>
        <v>入围</v>
      </c>
    </row>
    <row r="18" ht="30.05" spans="1:13">
      <c r="A18" s="4">
        <v>16</v>
      </c>
      <c r="B18" s="5" t="s">
        <v>56</v>
      </c>
      <c r="C18" s="5" t="s">
        <v>57</v>
      </c>
      <c r="D18" s="6" t="s">
        <v>49</v>
      </c>
      <c r="E18" s="6" t="s">
        <v>50</v>
      </c>
      <c r="F18" s="5" t="s">
        <v>51</v>
      </c>
      <c r="G18" s="4">
        <v>65.5</v>
      </c>
      <c r="H18" s="8">
        <v>1</v>
      </c>
      <c r="I18" s="7" t="s">
        <v>19</v>
      </c>
      <c r="J18" s="7">
        <f t="shared" si="3"/>
        <v>65.5</v>
      </c>
      <c r="K18" s="4">
        <f>COUNTIFS(F:F,F18,J:J,"&gt;"&amp;J18)+1</f>
        <v>3</v>
      </c>
      <c r="L18" s="4">
        <f t="shared" si="5"/>
        <v>3</v>
      </c>
      <c r="M18" s="4" t="str">
        <f t="shared" si="6"/>
        <v>入围</v>
      </c>
    </row>
    <row r="19" ht="15.05" spans="1:13">
      <c r="A19" s="4">
        <v>17</v>
      </c>
      <c r="B19" s="5" t="s">
        <v>58</v>
      </c>
      <c r="C19" s="5" t="s">
        <v>59</v>
      </c>
      <c r="D19" s="6" t="s">
        <v>60</v>
      </c>
      <c r="E19" s="6" t="s">
        <v>61</v>
      </c>
      <c r="F19" s="5" t="s">
        <v>62</v>
      </c>
      <c r="G19" s="4">
        <v>56.5</v>
      </c>
      <c r="H19" s="8">
        <v>1</v>
      </c>
      <c r="I19" s="7">
        <v>100</v>
      </c>
      <c r="J19" s="7">
        <f>G19*0.25+I19*0.45</f>
        <v>59.125</v>
      </c>
      <c r="K19" s="4">
        <f>COUNTIFS(F:F,F19,J:J,"&gt;"&amp;J19)+1</f>
        <v>1</v>
      </c>
      <c r="L19" s="4">
        <f t="shared" si="5"/>
        <v>3</v>
      </c>
      <c r="M19" s="4" t="str">
        <f t="shared" si="6"/>
        <v>入围</v>
      </c>
    </row>
    <row r="20" ht="15.05" spans="1:13">
      <c r="A20" s="4">
        <v>18</v>
      </c>
      <c r="B20" s="5" t="s">
        <v>63</v>
      </c>
      <c r="C20" s="5" t="s">
        <v>64</v>
      </c>
      <c r="D20" s="6" t="s">
        <v>60</v>
      </c>
      <c r="E20" s="6" t="s">
        <v>61</v>
      </c>
      <c r="F20" s="5" t="s">
        <v>62</v>
      </c>
      <c r="G20" s="4">
        <v>56.5</v>
      </c>
      <c r="H20" s="8">
        <v>1</v>
      </c>
      <c r="I20" s="7">
        <v>89</v>
      </c>
      <c r="J20" s="7">
        <f>G20*0.25+I20*0.45</f>
        <v>54.175</v>
      </c>
      <c r="K20" s="4">
        <f>COUNTIFS(F:F,F20,J:J,"&gt;"&amp;J20)+1</f>
        <v>2</v>
      </c>
      <c r="L20" s="4">
        <f t="shared" si="5"/>
        <v>3</v>
      </c>
      <c r="M20" s="4" t="str">
        <f t="shared" si="6"/>
        <v>入围</v>
      </c>
    </row>
    <row r="21" ht="15.05" spans="1:13">
      <c r="A21" s="4">
        <v>19</v>
      </c>
      <c r="B21" s="5" t="s">
        <v>65</v>
      </c>
      <c r="C21" s="5" t="s">
        <v>66</v>
      </c>
      <c r="D21" s="6" t="s">
        <v>60</v>
      </c>
      <c r="E21" s="6" t="s">
        <v>61</v>
      </c>
      <c r="F21" s="5" t="s">
        <v>62</v>
      </c>
      <c r="G21" s="4">
        <v>50</v>
      </c>
      <c r="H21" s="8">
        <v>1</v>
      </c>
      <c r="I21" s="7">
        <v>79</v>
      </c>
      <c r="J21" s="7">
        <f>G21*0.25+I21*0.45</f>
        <v>48.05</v>
      </c>
      <c r="K21" s="4">
        <f>COUNTIFS(F:F,F21,J:J,"&gt;"&amp;J21)+1</f>
        <v>3</v>
      </c>
      <c r="L21" s="4">
        <f t="shared" si="5"/>
        <v>3</v>
      </c>
      <c r="M21" s="4" t="str">
        <f t="shared" si="6"/>
        <v>入围</v>
      </c>
    </row>
    <row r="22" ht="15.05" spans="1:13">
      <c r="A22" s="4">
        <v>20</v>
      </c>
      <c r="B22" s="5" t="s">
        <v>67</v>
      </c>
      <c r="C22" s="5" t="s">
        <v>68</v>
      </c>
      <c r="D22" s="6" t="s">
        <v>60</v>
      </c>
      <c r="E22" s="6" t="s">
        <v>35</v>
      </c>
      <c r="F22" s="5" t="s">
        <v>69</v>
      </c>
      <c r="G22" s="4">
        <v>72.5</v>
      </c>
      <c r="H22" s="8">
        <v>1</v>
      </c>
      <c r="I22" s="7" t="s">
        <v>19</v>
      </c>
      <c r="J22" s="7">
        <f t="shared" ref="J22:J42" si="7">G22</f>
        <v>72.5</v>
      </c>
      <c r="K22" s="4">
        <f>COUNTIFS(F:F,F22,J:J,"&gt;"&amp;J22)+1</f>
        <v>1</v>
      </c>
      <c r="L22" s="4">
        <f t="shared" si="5"/>
        <v>3</v>
      </c>
      <c r="M22" s="4" t="str">
        <f t="shared" si="6"/>
        <v>入围</v>
      </c>
    </row>
    <row r="23" ht="15.05" spans="1:13">
      <c r="A23" s="4">
        <v>21</v>
      </c>
      <c r="B23" s="5" t="s">
        <v>70</v>
      </c>
      <c r="C23" s="5" t="s">
        <v>71</v>
      </c>
      <c r="D23" s="6" t="s">
        <v>60</v>
      </c>
      <c r="E23" s="6" t="s">
        <v>35</v>
      </c>
      <c r="F23" s="5" t="s">
        <v>69</v>
      </c>
      <c r="G23" s="4">
        <v>69</v>
      </c>
      <c r="H23" s="8">
        <v>1</v>
      </c>
      <c r="I23" s="7" t="s">
        <v>19</v>
      </c>
      <c r="J23" s="7">
        <f t="shared" si="7"/>
        <v>69</v>
      </c>
      <c r="K23" s="4">
        <f>COUNTIFS(F:F,F23,J:J,"&gt;"&amp;J23)+1</f>
        <v>2</v>
      </c>
      <c r="L23" s="4">
        <f t="shared" si="5"/>
        <v>3</v>
      </c>
      <c r="M23" s="4" t="str">
        <f t="shared" si="6"/>
        <v>入围</v>
      </c>
    </row>
    <row r="24" ht="15.05" spans="1:13">
      <c r="A24" s="4">
        <v>22</v>
      </c>
      <c r="B24" s="5" t="s">
        <v>72</v>
      </c>
      <c r="C24" s="5" t="s">
        <v>73</v>
      </c>
      <c r="D24" s="6" t="s">
        <v>60</v>
      </c>
      <c r="E24" s="6" t="s">
        <v>35</v>
      </c>
      <c r="F24" s="5" t="s">
        <v>69</v>
      </c>
      <c r="G24" s="4">
        <v>68.5</v>
      </c>
      <c r="H24" s="8">
        <v>1</v>
      </c>
      <c r="I24" s="7" t="s">
        <v>19</v>
      </c>
      <c r="J24" s="7">
        <f t="shared" si="7"/>
        <v>68.5</v>
      </c>
      <c r="K24" s="4">
        <f>COUNTIFS(F:F,F24,J:J,"&gt;"&amp;J24)+1</f>
        <v>3</v>
      </c>
      <c r="L24" s="4">
        <f t="shared" si="5"/>
        <v>3</v>
      </c>
      <c r="M24" s="4" t="str">
        <f t="shared" si="6"/>
        <v>入围</v>
      </c>
    </row>
    <row r="25" ht="15.05" spans="1:13">
      <c r="A25" s="4">
        <v>23</v>
      </c>
      <c r="B25" s="5" t="s">
        <v>74</v>
      </c>
      <c r="C25" s="5" t="s">
        <v>75</v>
      </c>
      <c r="D25" s="6" t="s">
        <v>76</v>
      </c>
      <c r="E25" s="6" t="s">
        <v>77</v>
      </c>
      <c r="F25" s="5" t="s">
        <v>78</v>
      </c>
      <c r="G25" s="4">
        <v>74.5</v>
      </c>
      <c r="H25" s="8">
        <v>1</v>
      </c>
      <c r="I25" s="7" t="s">
        <v>19</v>
      </c>
      <c r="J25" s="7">
        <f t="shared" si="7"/>
        <v>74.5</v>
      </c>
      <c r="K25" s="4">
        <f>COUNTIFS(F:F,F25,J:J,"&gt;"&amp;J25)+1</f>
        <v>1</v>
      </c>
      <c r="L25" s="4">
        <f t="shared" si="5"/>
        <v>3</v>
      </c>
      <c r="M25" s="4" t="str">
        <f t="shared" si="6"/>
        <v>入围</v>
      </c>
    </row>
    <row r="26" ht="15.05" spans="1:13">
      <c r="A26" s="4">
        <v>24</v>
      </c>
      <c r="B26" s="5" t="s">
        <v>79</v>
      </c>
      <c r="C26" s="5" t="s">
        <v>80</v>
      </c>
      <c r="D26" s="6" t="s">
        <v>76</v>
      </c>
      <c r="E26" s="6" t="s">
        <v>77</v>
      </c>
      <c r="F26" s="5" t="s">
        <v>78</v>
      </c>
      <c r="G26" s="4">
        <v>72</v>
      </c>
      <c r="H26" s="8">
        <v>1</v>
      </c>
      <c r="I26" s="7" t="s">
        <v>19</v>
      </c>
      <c r="J26" s="7">
        <f t="shared" si="7"/>
        <v>72</v>
      </c>
      <c r="K26" s="4">
        <f>COUNTIFS(F:F,F26,J:J,"&gt;"&amp;J26)+1</f>
        <v>2</v>
      </c>
      <c r="L26" s="4">
        <f t="shared" si="5"/>
        <v>3</v>
      </c>
      <c r="M26" s="4" t="str">
        <f t="shared" si="6"/>
        <v>入围</v>
      </c>
    </row>
    <row r="27" ht="15.05" spans="1:13">
      <c r="A27" s="4">
        <v>25</v>
      </c>
      <c r="B27" s="5" t="s">
        <v>81</v>
      </c>
      <c r="C27" s="5" t="s">
        <v>82</v>
      </c>
      <c r="D27" s="6" t="s">
        <v>76</v>
      </c>
      <c r="E27" s="6" t="s">
        <v>77</v>
      </c>
      <c r="F27" s="5" t="s">
        <v>78</v>
      </c>
      <c r="G27" s="4">
        <v>71</v>
      </c>
      <c r="H27" s="8">
        <v>1</v>
      </c>
      <c r="I27" s="7" t="s">
        <v>19</v>
      </c>
      <c r="J27" s="7">
        <f t="shared" si="7"/>
        <v>71</v>
      </c>
      <c r="K27" s="4">
        <f>COUNTIFS(F:F,F27,J:J,"&gt;"&amp;J27)+1</f>
        <v>3</v>
      </c>
      <c r="L27" s="4">
        <f t="shared" si="5"/>
        <v>3</v>
      </c>
      <c r="M27" s="4" t="str">
        <f t="shared" si="6"/>
        <v>入围</v>
      </c>
    </row>
    <row r="28" ht="30.05" spans="1:13">
      <c r="A28" s="4">
        <v>26</v>
      </c>
      <c r="B28" s="5" t="s">
        <v>83</v>
      </c>
      <c r="C28" s="5" t="s">
        <v>84</v>
      </c>
      <c r="D28" s="6" t="s">
        <v>85</v>
      </c>
      <c r="E28" s="6" t="s">
        <v>17</v>
      </c>
      <c r="F28" s="5" t="s">
        <v>86</v>
      </c>
      <c r="G28" s="4">
        <v>66</v>
      </c>
      <c r="H28" s="8">
        <v>1</v>
      </c>
      <c r="I28" s="7" t="s">
        <v>19</v>
      </c>
      <c r="J28" s="7">
        <f t="shared" si="7"/>
        <v>66</v>
      </c>
      <c r="K28" s="4">
        <f>COUNTIFS(F:F,F28,J:J,"&gt;"&amp;J28)+1</f>
        <v>1</v>
      </c>
      <c r="L28" s="4">
        <f t="shared" si="5"/>
        <v>3</v>
      </c>
      <c r="M28" s="4" t="str">
        <f t="shared" si="6"/>
        <v>入围</v>
      </c>
    </row>
    <row r="29" ht="30.05" spans="1:13">
      <c r="A29" s="4">
        <v>27</v>
      </c>
      <c r="B29" s="5" t="s">
        <v>87</v>
      </c>
      <c r="C29" s="5" t="s">
        <v>88</v>
      </c>
      <c r="D29" s="6" t="s">
        <v>85</v>
      </c>
      <c r="E29" s="6" t="s">
        <v>17</v>
      </c>
      <c r="F29" s="5" t="s">
        <v>86</v>
      </c>
      <c r="G29" s="4">
        <v>66</v>
      </c>
      <c r="H29" s="8">
        <v>1</v>
      </c>
      <c r="I29" s="7" t="s">
        <v>19</v>
      </c>
      <c r="J29" s="7">
        <f t="shared" si="7"/>
        <v>66</v>
      </c>
      <c r="K29" s="4">
        <f>COUNTIFS(F:F,F29,J:J,"&gt;"&amp;J29)+1</f>
        <v>1</v>
      </c>
      <c r="L29" s="4">
        <f t="shared" si="5"/>
        <v>3</v>
      </c>
      <c r="M29" s="4" t="str">
        <f t="shared" si="6"/>
        <v>入围</v>
      </c>
    </row>
    <row r="30" ht="30.05" spans="1:13">
      <c r="A30" s="4">
        <v>28</v>
      </c>
      <c r="B30" s="5" t="s">
        <v>89</v>
      </c>
      <c r="C30" s="5" t="s">
        <v>90</v>
      </c>
      <c r="D30" s="6" t="s">
        <v>85</v>
      </c>
      <c r="E30" s="6" t="s">
        <v>17</v>
      </c>
      <c r="F30" s="5" t="s">
        <v>86</v>
      </c>
      <c r="G30" s="4">
        <v>65.5</v>
      </c>
      <c r="H30" s="8">
        <v>1</v>
      </c>
      <c r="I30" s="7" t="s">
        <v>19</v>
      </c>
      <c r="J30" s="7">
        <f t="shared" si="7"/>
        <v>65.5</v>
      </c>
      <c r="K30" s="4">
        <f>COUNTIFS(F:F,F30,J:J,"&gt;"&amp;J30)+1</f>
        <v>3</v>
      </c>
      <c r="L30" s="4">
        <f t="shared" si="5"/>
        <v>3</v>
      </c>
      <c r="M30" s="4" t="str">
        <f t="shared" si="6"/>
        <v>入围</v>
      </c>
    </row>
    <row r="31" ht="30.05" spans="1:13">
      <c r="A31" s="4">
        <v>29</v>
      </c>
      <c r="B31" s="5" t="s">
        <v>91</v>
      </c>
      <c r="C31" s="5" t="s">
        <v>92</v>
      </c>
      <c r="D31" s="6" t="s">
        <v>85</v>
      </c>
      <c r="E31" s="6" t="s">
        <v>26</v>
      </c>
      <c r="F31" s="5" t="s">
        <v>93</v>
      </c>
      <c r="G31" s="4">
        <v>72</v>
      </c>
      <c r="H31" s="8">
        <v>1</v>
      </c>
      <c r="I31" s="7" t="s">
        <v>19</v>
      </c>
      <c r="J31" s="7">
        <f t="shared" si="7"/>
        <v>72</v>
      </c>
      <c r="K31" s="4">
        <f>COUNTIFS(F:F,F31,J:J,"&gt;"&amp;J31)+1</f>
        <v>1</v>
      </c>
      <c r="L31" s="4">
        <f t="shared" si="5"/>
        <v>3</v>
      </c>
      <c r="M31" s="4" t="str">
        <f t="shared" si="6"/>
        <v>入围</v>
      </c>
    </row>
    <row r="32" ht="30.05" spans="1:13">
      <c r="A32" s="4">
        <v>30</v>
      </c>
      <c r="B32" s="5" t="s">
        <v>94</v>
      </c>
      <c r="C32" s="5" t="s">
        <v>95</v>
      </c>
      <c r="D32" s="6" t="s">
        <v>85</v>
      </c>
      <c r="E32" s="6" t="s">
        <v>26</v>
      </c>
      <c r="F32" s="5" t="s">
        <v>93</v>
      </c>
      <c r="G32" s="4">
        <v>69.5</v>
      </c>
      <c r="H32" s="8">
        <v>1</v>
      </c>
      <c r="I32" s="7" t="s">
        <v>19</v>
      </c>
      <c r="J32" s="7">
        <f t="shared" si="7"/>
        <v>69.5</v>
      </c>
      <c r="K32" s="4">
        <f>COUNTIFS(F:F,F32,J:J,"&gt;"&amp;J32)+1</f>
        <v>2</v>
      </c>
      <c r="L32" s="4">
        <f t="shared" si="5"/>
        <v>3</v>
      </c>
      <c r="M32" s="4" t="str">
        <f t="shared" si="6"/>
        <v>入围</v>
      </c>
    </row>
    <row r="33" ht="30.05" spans="1:13">
      <c r="A33" s="4">
        <v>31</v>
      </c>
      <c r="B33" s="5" t="s">
        <v>96</v>
      </c>
      <c r="C33" s="5" t="s">
        <v>97</v>
      </c>
      <c r="D33" s="6" t="s">
        <v>85</v>
      </c>
      <c r="E33" s="6" t="s">
        <v>26</v>
      </c>
      <c r="F33" s="5" t="s">
        <v>93</v>
      </c>
      <c r="G33" s="4">
        <v>68</v>
      </c>
      <c r="H33" s="8">
        <v>1</v>
      </c>
      <c r="I33" s="7" t="s">
        <v>19</v>
      </c>
      <c r="J33" s="7">
        <f t="shared" si="7"/>
        <v>68</v>
      </c>
      <c r="K33" s="4">
        <f>COUNTIFS(F:F,F33,J:J,"&gt;"&amp;J33)+1</f>
        <v>3</v>
      </c>
      <c r="L33" s="4">
        <f t="shared" si="5"/>
        <v>3</v>
      </c>
      <c r="M33" s="4" t="str">
        <f t="shared" si="6"/>
        <v>入围</v>
      </c>
    </row>
    <row r="34" ht="15.05" spans="1:13">
      <c r="A34" s="4">
        <v>32</v>
      </c>
      <c r="B34" s="5" t="s">
        <v>98</v>
      </c>
      <c r="C34" s="5" t="s">
        <v>99</v>
      </c>
      <c r="D34" s="6" t="s">
        <v>100</v>
      </c>
      <c r="E34" s="6" t="s">
        <v>35</v>
      </c>
      <c r="F34" s="5" t="s">
        <v>101</v>
      </c>
      <c r="G34" s="4">
        <v>73.5</v>
      </c>
      <c r="H34" s="8">
        <v>1</v>
      </c>
      <c r="I34" s="7" t="s">
        <v>19</v>
      </c>
      <c r="J34" s="7">
        <f t="shared" si="7"/>
        <v>73.5</v>
      </c>
      <c r="K34" s="4">
        <f>COUNTIFS(F:F,F34,J:J,"&gt;"&amp;J34)+1</f>
        <v>1</v>
      </c>
      <c r="L34" s="4">
        <f t="shared" si="5"/>
        <v>3</v>
      </c>
      <c r="M34" s="4" t="str">
        <f t="shared" si="6"/>
        <v>入围</v>
      </c>
    </row>
    <row r="35" ht="15.05" spans="1:13">
      <c r="A35" s="4">
        <v>33</v>
      </c>
      <c r="B35" s="5" t="s">
        <v>102</v>
      </c>
      <c r="C35" s="5" t="s">
        <v>103</v>
      </c>
      <c r="D35" s="6" t="s">
        <v>100</v>
      </c>
      <c r="E35" s="6" t="s">
        <v>35</v>
      </c>
      <c r="F35" s="5" t="s">
        <v>101</v>
      </c>
      <c r="G35" s="4">
        <v>71</v>
      </c>
      <c r="H35" s="8">
        <v>1</v>
      </c>
      <c r="I35" s="7" t="s">
        <v>19</v>
      </c>
      <c r="J35" s="7">
        <f t="shared" si="7"/>
        <v>71</v>
      </c>
      <c r="K35" s="4">
        <f>COUNTIFS(F:F,F35,J:J,"&gt;"&amp;J35)+1</f>
        <v>2</v>
      </c>
      <c r="L35" s="4">
        <f t="shared" si="5"/>
        <v>3</v>
      </c>
      <c r="M35" s="4" t="str">
        <f t="shared" si="6"/>
        <v>入围</v>
      </c>
    </row>
    <row r="36" ht="15.05" spans="1:13">
      <c r="A36" s="4">
        <v>34</v>
      </c>
      <c r="B36" s="5" t="s">
        <v>104</v>
      </c>
      <c r="C36" s="5" t="s">
        <v>105</v>
      </c>
      <c r="D36" s="6" t="s">
        <v>100</v>
      </c>
      <c r="E36" s="6" t="s">
        <v>35</v>
      </c>
      <c r="F36" s="5" t="s">
        <v>101</v>
      </c>
      <c r="G36" s="4">
        <v>70</v>
      </c>
      <c r="H36" s="8">
        <v>1</v>
      </c>
      <c r="I36" s="7" t="s">
        <v>19</v>
      </c>
      <c r="J36" s="7">
        <f t="shared" si="7"/>
        <v>70</v>
      </c>
      <c r="K36" s="4">
        <f>COUNTIFS(F:F,F36,J:J,"&gt;"&amp;J36)+1</f>
        <v>3</v>
      </c>
      <c r="L36" s="4">
        <f t="shared" si="5"/>
        <v>3</v>
      </c>
      <c r="M36" s="4" t="str">
        <f t="shared" si="6"/>
        <v>入围</v>
      </c>
    </row>
    <row r="37" ht="15.05" spans="1:13">
      <c r="A37" s="4">
        <v>35</v>
      </c>
      <c r="B37" s="5" t="s">
        <v>106</v>
      </c>
      <c r="C37" s="5" t="s">
        <v>107</v>
      </c>
      <c r="D37" s="6" t="s">
        <v>108</v>
      </c>
      <c r="E37" s="6" t="s">
        <v>109</v>
      </c>
      <c r="F37" s="5" t="s">
        <v>110</v>
      </c>
      <c r="G37" s="4">
        <v>68</v>
      </c>
      <c r="H37" s="8">
        <v>1</v>
      </c>
      <c r="I37" s="7" t="s">
        <v>19</v>
      </c>
      <c r="J37" s="7">
        <f t="shared" si="7"/>
        <v>68</v>
      </c>
      <c r="K37" s="4">
        <f>COUNTIFS(F:F,F37,J:J,"&gt;"&amp;J37)+1</f>
        <v>1</v>
      </c>
      <c r="L37" s="4">
        <f t="shared" si="5"/>
        <v>3</v>
      </c>
      <c r="M37" s="4" t="str">
        <f t="shared" si="6"/>
        <v>入围</v>
      </c>
    </row>
    <row r="38" ht="15.05" spans="1:13">
      <c r="A38" s="4">
        <v>36</v>
      </c>
      <c r="B38" s="5" t="s">
        <v>111</v>
      </c>
      <c r="C38" s="5" t="s">
        <v>112</v>
      </c>
      <c r="D38" s="6" t="s">
        <v>108</v>
      </c>
      <c r="E38" s="6" t="s">
        <v>109</v>
      </c>
      <c r="F38" s="5" t="s">
        <v>110</v>
      </c>
      <c r="G38" s="4">
        <v>67.5</v>
      </c>
      <c r="H38" s="8">
        <v>1</v>
      </c>
      <c r="I38" s="7" t="s">
        <v>19</v>
      </c>
      <c r="J38" s="7">
        <f t="shared" si="7"/>
        <v>67.5</v>
      </c>
      <c r="K38" s="4">
        <f>COUNTIFS(F:F,F38,J:J,"&gt;"&amp;J38)+1</f>
        <v>2</v>
      </c>
      <c r="L38" s="4">
        <f t="shared" si="5"/>
        <v>3</v>
      </c>
      <c r="M38" s="4" t="str">
        <f t="shared" si="6"/>
        <v>入围</v>
      </c>
    </row>
    <row r="39" ht="15.05" spans="1:13">
      <c r="A39" s="4">
        <v>37</v>
      </c>
      <c r="B39" s="5" t="s">
        <v>113</v>
      </c>
      <c r="C39" s="5" t="s">
        <v>114</v>
      </c>
      <c r="D39" s="6" t="s">
        <v>108</v>
      </c>
      <c r="E39" s="6" t="s">
        <v>109</v>
      </c>
      <c r="F39" s="5" t="s">
        <v>110</v>
      </c>
      <c r="G39" s="4">
        <v>66</v>
      </c>
      <c r="H39" s="8">
        <v>1</v>
      </c>
      <c r="I39" s="7" t="s">
        <v>19</v>
      </c>
      <c r="J39" s="7">
        <f t="shared" si="7"/>
        <v>66</v>
      </c>
      <c r="K39" s="4">
        <f>COUNTIFS(F:F,F39,J:J,"&gt;"&amp;J39)+1</f>
        <v>3</v>
      </c>
      <c r="L39" s="4">
        <f t="shared" si="5"/>
        <v>3</v>
      </c>
      <c r="M39" s="4" t="str">
        <f t="shared" si="6"/>
        <v>入围</v>
      </c>
    </row>
    <row r="40" ht="15.05" spans="1:13">
      <c r="A40" s="4">
        <v>38</v>
      </c>
      <c r="B40" s="5" t="s">
        <v>115</v>
      </c>
      <c r="C40" s="5" t="s">
        <v>116</v>
      </c>
      <c r="D40" s="6" t="s">
        <v>117</v>
      </c>
      <c r="E40" s="6" t="s">
        <v>118</v>
      </c>
      <c r="F40" s="5" t="s">
        <v>119</v>
      </c>
      <c r="G40" s="4">
        <v>71</v>
      </c>
      <c r="H40" s="8">
        <v>1</v>
      </c>
      <c r="I40" s="7" t="s">
        <v>19</v>
      </c>
      <c r="J40" s="7">
        <f t="shared" si="7"/>
        <v>71</v>
      </c>
      <c r="K40" s="4">
        <f>COUNTIFS(F:F,F40,J:J,"&gt;"&amp;J40)+1</f>
        <v>1</v>
      </c>
      <c r="L40" s="4">
        <f t="shared" si="5"/>
        <v>3</v>
      </c>
      <c r="M40" s="4" t="str">
        <f t="shared" si="6"/>
        <v>入围</v>
      </c>
    </row>
    <row r="41" ht="15.05" spans="1:13">
      <c r="A41" s="4">
        <v>39</v>
      </c>
      <c r="B41" s="5" t="s">
        <v>120</v>
      </c>
      <c r="C41" s="5" t="s">
        <v>121</v>
      </c>
      <c r="D41" s="6" t="s">
        <v>117</v>
      </c>
      <c r="E41" s="6" t="s">
        <v>118</v>
      </c>
      <c r="F41" s="5" t="s">
        <v>119</v>
      </c>
      <c r="G41" s="4">
        <v>70</v>
      </c>
      <c r="H41" s="8">
        <v>1</v>
      </c>
      <c r="I41" s="7" t="s">
        <v>19</v>
      </c>
      <c r="J41" s="7">
        <f t="shared" si="7"/>
        <v>70</v>
      </c>
      <c r="K41" s="4">
        <f>COUNTIFS(F:F,F41,J:J,"&gt;"&amp;J41)+1</f>
        <v>2</v>
      </c>
      <c r="L41" s="4">
        <f t="shared" si="5"/>
        <v>3</v>
      </c>
      <c r="M41" s="4" t="str">
        <f t="shared" si="6"/>
        <v>入围</v>
      </c>
    </row>
    <row r="42" ht="15.05" spans="1:13">
      <c r="A42" s="4">
        <v>40</v>
      </c>
      <c r="B42" s="5" t="s">
        <v>122</v>
      </c>
      <c r="C42" s="5" t="s">
        <v>123</v>
      </c>
      <c r="D42" s="6" t="s">
        <v>117</v>
      </c>
      <c r="E42" s="6" t="s">
        <v>118</v>
      </c>
      <c r="F42" s="5" t="s">
        <v>119</v>
      </c>
      <c r="G42" s="4">
        <v>69.5</v>
      </c>
      <c r="H42" s="8">
        <v>1</v>
      </c>
      <c r="I42" s="7" t="s">
        <v>19</v>
      </c>
      <c r="J42" s="7">
        <f t="shared" si="7"/>
        <v>69.5</v>
      </c>
      <c r="K42" s="4">
        <f>COUNTIFS(F:F,F42,J:J,"&gt;"&amp;J42)+1</f>
        <v>3</v>
      </c>
      <c r="L42" s="4">
        <f t="shared" si="5"/>
        <v>3</v>
      </c>
      <c r="M42" s="4" t="str">
        <f t="shared" si="6"/>
        <v>入围</v>
      </c>
    </row>
    <row r="43" ht="15.05" spans="1:13">
      <c r="A43" s="4">
        <v>41</v>
      </c>
      <c r="B43" s="5" t="s">
        <v>124</v>
      </c>
      <c r="C43" s="5" t="s">
        <v>125</v>
      </c>
      <c r="D43" s="6" t="s">
        <v>126</v>
      </c>
      <c r="E43" s="6" t="s">
        <v>61</v>
      </c>
      <c r="F43" s="5" t="s">
        <v>127</v>
      </c>
      <c r="G43" s="4">
        <v>58</v>
      </c>
      <c r="H43" s="8">
        <v>1</v>
      </c>
      <c r="I43" s="7">
        <v>85</v>
      </c>
      <c r="J43" s="7">
        <f>G43*0.25+I43*0.45</f>
        <v>52.75</v>
      </c>
      <c r="K43" s="4">
        <f>COUNTIFS(F:F,F43,J:J,"&gt;"&amp;J43)+1</f>
        <v>1</v>
      </c>
      <c r="L43" s="4">
        <f t="shared" si="5"/>
        <v>3</v>
      </c>
      <c r="M43" s="4" t="str">
        <f t="shared" si="6"/>
        <v>入围</v>
      </c>
    </row>
    <row r="44" ht="15.05" spans="1:13">
      <c r="A44" s="4">
        <v>42</v>
      </c>
      <c r="B44" s="5" t="s">
        <v>128</v>
      </c>
      <c r="C44" s="5" t="s">
        <v>129</v>
      </c>
      <c r="D44" s="6" t="s">
        <v>130</v>
      </c>
      <c r="E44" s="6" t="s">
        <v>61</v>
      </c>
      <c r="F44" s="5" t="s">
        <v>131</v>
      </c>
      <c r="G44" s="4">
        <v>57</v>
      </c>
      <c r="H44" s="8">
        <v>1</v>
      </c>
      <c r="I44" s="7">
        <v>87</v>
      </c>
      <c r="J44" s="7">
        <f>G44*0.25+I44*0.45</f>
        <v>53.4</v>
      </c>
      <c r="K44" s="4">
        <f t="shared" ref="K44:K49" si="8">COUNTIFS(F:F,F44,J:J,"&gt;"&amp;J44)+1</f>
        <v>1</v>
      </c>
      <c r="L44" s="4">
        <f t="shared" ref="L44:L88" si="9">IF(H44&lt;=2,H44*3,H44*2)</f>
        <v>3</v>
      </c>
      <c r="M44" s="4" t="str">
        <f t="shared" ref="M44:M88" si="10">IF(K44&lt;=L44,"入围","/")</f>
        <v>入围</v>
      </c>
    </row>
    <row r="45" ht="15.05" spans="1:13">
      <c r="A45" s="4">
        <v>43</v>
      </c>
      <c r="B45" s="5" t="s">
        <v>132</v>
      </c>
      <c r="C45" s="5" t="s">
        <v>133</v>
      </c>
      <c r="D45" s="6" t="s">
        <v>130</v>
      </c>
      <c r="E45" s="6" t="s">
        <v>61</v>
      </c>
      <c r="F45" s="5" t="s">
        <v>131</v>
      </c>
      <c r="G45" s="4">
        <v>52.5</v>
      </c>
      <c r="H45" s="8">
        <v>1</v>
      </c>
      <c r="I45" s="7">
        <v>87</v>
      </c>
      <c r="J45" s="7">
        <f>G45*0.25+I45*0.45</f>
        <v>52.275</v>
      </c>
      <c r="K45" s="4">
        <f t="shared" si="8"/>
        <v>2</v>
      </c>
      <c r="L45" s="4">
        <f t="shared" si="9"/>
        <v>3</v>
      </c>
      <c r="M45" s="4" t="str">
        <f t="shared" si="10"/>
        <v>入围</v>
      </c>
    </row>
    <row r="46" ht="15.05" spans="1:13">
      <c r="A46" s="4">
        <v>44</v>
      </c>
      <c r="B46" s="5" t="s">
        <v>134</v>
      </c>
      <c r="C46" s="5" t="s">
        <v>135</v>
      </c>
      <c r="D46" s="6" t="s">
        <v>130</v>
      </c>
      <c r="E46" s="6" t="s">
        <v>61</v>
      </c>
      <c r="F46" s="5" t="s">
        <v>131</v>
      </c>
      <c r="G46" s="4">
        <v>36</v>
      </c>
      <c r="H46" s="8">
        <v>1</v>
      </c>
      <c r="I46" s="7">
        <v>87</v>
      </c>
      <c r="J46" s="7">
        <f>G46*0.25+I46*0.45</f>
        <v>48.15</v>
      </c>
      <c r="K46" s="4">
        <f t="shared" si="8"/>
        <v>3</v>
      </c>
      <c r="L46" s="4">
        <f t="shared" si="9"/>
        <v>3</v>
      </c>
      <c r="M46" s="4" t="str">
        <f t="shared" si="10"/>
        <v>入围</v>
      </c>
    </row>
    <row r="47" ht="15.05" spans="1:13">
      <c r="A47" s="4">
        <v>45</v>
      </c>
      <c r="B47" s="5" t="s">
        <v>136</v>
      </c>
      <c r="C47" s="5" t="s">
        <v>137</v>
      </c>
      <c r="D47" s="6" t="s">
        <v>138</v>
      </c>
      <c r="E47" s="6" t="s">
        <v>139</v>
      </c>
      <c r="F47" s="5" t="s">
        <v>140</v>
      </c>
      <c r="G47" s="4">
        <v>74</v>
      </c>
      <c r="H47" s="8">
        <v>1</v>
      </c>
      <c r="I47" s="7" t="s">
        <v>19</v>
      </c>
      <c r="J47" s="7">
        <f t="shared" ref="J47:J52" si="11">G47</f>
        <v>74</v>
      </c>
      <c r="K47" s="4">
        <f t="shared" si="8"/>
        <v>1</v>
      </c>
      <c r="L47" s="4">
        <f t="shared" si="9"/>
        <v>3</v>
      </c>
      <c r="M47" s="4" t="str">
        <f t="shared" si="10"/>
        <v>入围</v>
      </c>
    </row>
    <row r="48" ht="15.05" spans="1:13">
      <c r="A48" s="4">
        <v>46</v>
      </c>
      <c r="B48" s="5" t="s">
        <v>141</v>
      </c>
      <c r="C48" s="5" t="s">
        <v>142</v>
      </c>
      <c r="D48" s="6" t="s">
        <v>138</v>
      </c>
      <c r="E48" s="6" t="s">
        <v>139</v>
      </c>
      <c r="F48" s="5" t="s">
        <v>140</v>
      </c>
      <c r="G48" s="4">
        <v>73.5</v>
      </c>
      <c r="H48" s="8">
        <v>1</v>
      </c>
      <c r="I48" s="7" t="s">
        <v>19</v>
      </c>
      <c r="J48" s="7">
        <f t="shared" si="11"/>
        <v>73.5</v>
      </c>
      <c r="K48" s="4">
        <f t="shared" si="8"/>
        <v>2</v>
      </c>
      <c r="L48" s="4">
        <f t="shared" si="9"/>
        <v>3</v>
      </c>
      <c r="M48" s="4" t="str">
        <f t="shared" si="10"/>
        <v>入围</v>
      </c>
    </row>
    <row r="49" ht="15.05" spans="1:13">
      <c r="A49" s="4">
        <v>47</v>
      </c>
      <c r="B49" s="5" t="s">
        <v>143</v>
      </c>
      <c r="C49" s="5" t="s">
        <v>144</v>
      </c>
      <c r="D49" s="6" t="s">
        <v>138</v>
      </c>
      <c r="E49" s="6" t="s">
        <v>139</v>
      </c>
      <c r="F49" s="5" t="s">
        <v>140</v>
      </c>
      <c r="G49" s="4">
        <v>71.5</v>
      </c>
      <c r="H49" s="8">
        <v>1</v>
      </c>
      <c r="I49" s="7" t="s">
        <v>19</v>
      </c>
      <c r="J49" s="7">
        <f t="shared" si="11"/>
        <v>71.5</v>
      </c>
      <c r="K49" s="4">
        <f t="shared" si="8"/>
        <v>3</v>
      </c>
      <c r="L49" s="4">
        <f t="shared" si="9"/>
        <v>3</v>
      </c>
      <c r="M49" s="4" t="str">
        <f t="shared" si="10"/>
        <v>入围</v>
      </c>
    </row>
    <row r="50" ht="15.05" spans="1:13">
      <c r="A50" s="4">
        <v>48</v>
      </c>
      <c r="B50" s="5" t="s">
        <v>145</v>
      </c>
      <c r="C50" s="5" t="s">
        <v>146</v>
      </c>
      <c r="D50" s="6" t="s">
        <v>147</v>
      </c>
      <c r="E50" s="6" t="s">
        <v>148</v>
      </c>
      <c r="F50" s="5" t="s">
        <v>149</v>
      </c>
      <c r="G50" s="4">
        <v>74.5</v>
      </c>
      <c r="H50" s="8">
        <v>1</v>
      </c>
      <c r="I50" s="7" t="s">
        <v>19</v>
      </c>
      <c r="J50" s="7">
        <f t="shared" si="11"/>
        <v>74.5</v>
      </c>
      <c r="K50" s="4">
        <f>COUNTIFS(F:F,F50,J:J,"&gt;"&amp;J50)+1</f>
        <v>1</v>
      </c>
      <c r="L50" s="4">
        <f t="shared" si="9"/>
        <v>3</v>
      </c>
      <c r="M50" s="4" t="str">
        <f t="shared" si="10"/>
        <v>入围</v>
      </c>
    </row>
    <row r="51" ht="15.05" spans="1:13">
      <c r="A51" s="4">
        <v>49</v>
      </c>
      <c r="B51" s="5" t="s">
        <v>150</v>
      </c>
      <c r="C51" s="5" t="s">
        <v>151</v>
      </c>
      <c r="D51" s="6" t="s">
        <v>147</v>
      </c>
      <c r="E51" s="6" t="s">
        <v>148</v>
      </c>
      <c r="F51" s="5" t="s">
        <v>149</v>
      </c>
      <c r="G51" s="4">
        <v>73</v>
      </c>
      <c r="H51" s="8">
        <v>1</v>
      </c>
      <c r="I51" s="7" t="s">
        <v>19</v>
      </c>
      <c r="J51" s="7">
        <f t="shared" si="11"/>
        <v>73</v>
      </c>
      <c r="K51" s="4">
        <f>COUNTIFS(F:F,F51,J:J,"&gt;"&amp;J51)+1</f>
        <v>2</v>
      </c>
      <c r="L51" s="4">
        <f t="shared" si="9"/>
        <v>3</v>
      </c>
      <c r="M51" s="4" t="str">
        <f t="shared" si="10"/>
        <v>入围</v>
      </c>
    </row>
    <row r="52" ht="15.05" spans="1:13">
      <c r="A52" s="4">
        <v>50</v>
      </c>
      <c r="B52" s="5" t="s">
        <v>152</v>
      </c>
      <c r="C52" s="5" t="s">
        <v>153</v>
      </c>
      <c r="D52" s="6" t="s">
        <v>147</v>
      </c>
      <c r="E52" s="6" t="s">
        <v>148</v>
      </c>
      <c r="F52" s="5" t="s">
        <v>149</v>
      </c>
      <c r="G52" s="4">
        <v>71.5</v>
      </c>
      <c r="H52" s="8">
        <v>1</v>
      </c>
      <c r="I52" s="7" t="s">
        <v>19</v>
      </c>
      <c r="J52" s="7">
        <f t="shared" si="11"/>
        <v>71.5</v>
      </c>
      <c r="K52" s="4">
        <f>COUNTIFS(F:F,F52,J:J,"&gt;"&amp;J52)+1</f>
        <v>3</v>
      </c>
      <c r="L52" s="4">
        <f t="shared" si="9"/>
        <v>3</v>
      </c>
      <c r="M52" s="4" t="str">
        <f t="shared" si="10"/>
        <v>入围</v>
      </c>
    </row>
    <row r="53" ht="15.05" spans="1:13">
      <c r="A53" s="4">
        <v>51</v>
      </c>
      <c r="B53" s="5" t="s">
        <v>154</v>
      </c>
      <c r="C53" s="5" t="s">
        <v>155</v>
      </c>
      <c r="D53" s="6" t="s">
        <v>156</v>
      </c>
      <c r="E53" s="6" t="s">
        <v>157</v>
      </c>
      <c r="F53" s="5" t="s">
        <v>158</v>
      </c>
      <c r="G53" s="4">
        <v>55</v>
      </c>
      <c r="H53" s="8">
        <v>1</v>
      </c>
      <c r="I53" s="7">
        <v>86.2</v>
      </c>
      <c r="J53" s="7">
        <f>G53*0.25+I53*0.45</f>
        <v>52.54</v>
      </c>
      <c r="K53" s="4">
        <f>COUNTIFS(F:F,F53,J:J,"&gt;"&amp;J53)+1</f>
        <v>1</v>
      </c>
      <c r="L53" s="4">
        <f t="shared" si="9"/>
        <v>3</v>
      </c>
      <c r="M53" s="4" t="str">
        <f t="shared" si="10"/>
        <v>入围</v>
      </c>
    </row>
    <row r="54" ht="15.05" spans="1:13">
      <c r="A54" s="4">
        <v>52</v>
      </c>
      <c r="B54" s="5" t="s">
        <v>159</v>
      </c>
      <c r="C54" s="5" t="s">
        <v>160</v>
      </c>
      <c r="D54" s="6" t="s">
        <v>156</v>
      </c>
      <c r="E54" s="6" t="s">
        <v>157</v>
      </c>
      <c r="F54" s="5" t="s">
        <v>158</v>
      </c>
      <c r="G54" s="4">
        <v>57.5</v>
      </c>
      <c r="H54" s="8">
        <v>1</v>
      </c>
      <c r="I54" s="7">
        <v>79.8</v>
      </c>
      <c r="J54" s="7">
        <f>G54*0.25+I54*0.45</f>
        <v>50.285</v>
      </c>
      <c r="K54" s="4">
        <f>COUNTIFS(F:F,F54,J:J,"&gt;"&amp;J54)+1</f>
        <v>2</v>
      </c>
      <c r="L54" s="4">
        <f t="shared" si="9"/>
        <v>3</v>
      </c>
      <c r="M54" s="4" t="str">
        <f t="shared" si="10"/>
        <v>入围</v>
      </c>
    </row>
    <row r="55" ht="45.1" spans="1:13">
      <c r="A55" s="4">
        <v>53</v>
      </c>
      <c r="B55" s="5" t="s">
        <v>161</v>
      </c>
      <c r="C55" s="5" t="s">
        <v>162</v>
      </c>
      <c r="D55" s="6" t="s">
        <v>156</v>
      </c>
      <c r="E55" s="6" t="s">
        <v>163</v>
      </c>
      <c r="F55" s="5" t="s">
        <v>164</v>
      </c>
      <c r="G55" s="4">
        <v>72.5</v>
      </c>
      <c r="H55" s="8">
        <v>1</v>
      </c>
      <c r="I55" s="7" t="s">
        <v>19</v>
      </c>
      <c r="J55" s="7">
        <f t="shared" ref="J55:J64" si="12">G55</f>
        <v>72.5</v>
      </c>
      <c r="K55" s="4">
        <f>COUNTIFS(F:F,F55,J:J,"&gt;"&amp;J55)+1</f>
        <v>1</v>
      </c>
      <c r="L55" s="4">
        <f t="shared" si="9"/>
        <v>3</v>
      </c>
      <c r="M55" s="4" t="str">
        <f t="shared" si="10"/>
        <v>入围</v>
      </c>
    </row>
    <row r="56" ht="45.1" spans="1:13">
      <c r="A56" s="4">
        <v>54</v>
      </c>
      <c r="B56" s="5" t="s">
        <v>165</v>
      </c>
      <c r="C56" s="5" t="s">
        <v>166</v>
      </c>
      <c r="D56" s="6" t="s">
        <v>156</v>
      </c>
      <c r="E56" s="6" t="s">
        <v>163</v>
      </c>
      <c r="F56" s="5" t="s">
        <v>164</v>
      </c>
      <c r="G56" s="4">
        <v>71.5</v>
      </c>
      <c r="H56" s="8">
        <v>1</v>
      </c>
      <c r="I56" s="7" t="s">
        <v>19</v>
      </c>
      <c r="J56" s="7">
        <f t="shared" si="12"/>
        <v>71.5</v>
      </c>
      <c r="K56" s="4">
        <f>COUNTIFS(F:F,F56,J:J,"&gt;"&amp;J56)+1</f>
        <v>2</v>
      </c>
      <c r="L56" s="4">
        <f t="shared" si="9"/>
        <v>3</v>
      </c>
      <c r="M56" s="4" t="str">
        <f t="shared" si="10"/>
        <v>入围</v>
      </c>
    </row>
    <row r="57" ht="45.1" spans="1:13">
      <c r="A57" s="4">
        <v>55</v>
      </c>
      <c r="B57" s="5" t="s">
        <v>167</v>
      </c>
      <c r="C57" s="5" t="s">
        <v>168</v>
      </c>
      <c r="D57" s="6" t="s">
        <v>156</v>
      </c>
      <c r="E57" s="6" t="s">
        <v>163</v>
      </c>
      <c r="F57" s="5" t="s">
        <v>164</v>
      </c>
      <c r="G57" s="4">
        <v>71</v>
      </c>
      <c r="H57" s="8">
        <v>1</v>
      </c>
      <c r="I57" s="7" t="s">
        <v>19</v>
      </c>
      <c r="J57" s="7">
        <f t="shared" si="12"/>
        <v>71</v>
      </c>
      <c r="K57" s="4">
        <f>COUNTIFS(F:F,F57,J:J,"&gt;"&amp;J57)+1</f>
        <v>3</v>
      </c>
      <c r="L57" s="4">
        <f t="shared" si="9"/>
        <v>3</v>
      </c>
      <c r="M57" s="4" t="str">
        <f t="shared" si="10"/>
        <v>入围</v>
      </c>
    </row>
    <row r="58" ht="45.1" spans="1:13">
      <c r="A58" s="4">
        <v>56</v>
      </c>
      <c r="B58" s="5" t="s">
        <v>169</v>
      </c>
      <c r="C58" s="5" t="s">
        <v>170</v>
      </c>
      <c r="D58" s="6" t="s">
        <v>156</v>
      </c>
      <c r="E58" s="6" t="s">
        <v>163</v>
      </c>
      <c r="F58" s="5" t="s">
        <v>164</v>
      </c>
      <c r="G58" s="4">
        <v>71</v>
      </c>
      <c r="H58" s="8">
        <v>1</v>
      </c>
      <c r="I58" s="7" t="s">
        <v>19</v>
      </c>
      <c r="J58" s="7">
        <f t="shared" si="12"/>
        <v>71</v>
      </c>
      <c r="K58" s="4">
        <f>COUNTIFS(F:F,F58,J:J,"&gt;"&amp;J58)+1</f>
        <v>3</v>
      </c>
      <c r="L58" s="4">
        <f t="shared" si="9"/>
        <v>3</v>
      </c>
      <c r="M58" s="4" t="str">
        <f t="shared" si="10"/>
        <v>入围</v>
      </c>
    </row>
    <row r="59" ht="45.1" spans="1:13">
      <c r="A59" s="4">
        <v>57</v>
      </c>
      <c r="B59" s="5" t="s">
        <v>171</v>
      </c>
      <c r="C59" s="5" t="s">
        <v>172</v>
      </c>
      <c r="D59" s="6" t="s">
        <v>156</v>
      </c>
      <c r="E59" s="6" t="s">
        <v>173</v>
      </c>
      <c r="F59" s="5" t="s">
        <v>174</v>
      </c>
      <c r="G59" s="4">
        <v>73</v>
      </c>
      <c r="H59" s="8">
        <v>1</v>
      </c>
      <c r="I59" s="7" t="s">
        <v>19</v>
      </c>
      <c r="J59" s="7">
        <f t="shared" si="12"/>
        <v>73</v>
      </c>
      <c r="K59" s="4">
        <f>COUNTIFS(F:F,F59,J:J,"&gt;"&amp;J59)+1</f>
        <v>1</v>
      </c>
      <c r="L59" s="4">
        <f t="shared" si="9"/>
        <v>3</v>
      </c>
      <c r="M59" s="4" t="str">
        <f t="shared" si="10"/>
        <v>入围</v>
      </c>
    </row>
    <row r="60" ht="45.1" spans="1:13">
      <c r="A60" s="4">
        <v>58</v>
      </c>
      <c r="B60" s="5" t="s">
        <v>175</v>
      </c>
      <c r="C60" s="5" t="s">
        <v>176</v>
      </c>
      <c r="D60" s="6" t="s">
        <v>156</v>
      </c>
      <c r="E60" s="6" t="s">
        <v>173</v>
      </c>
      <c r="F60" s="5" t="s">
        <v>174</v>
      </c>
      <c r="G60" s="4">
        <v>71</v>
      </c>
      <c r="H60" s="8">
        <v>1</v>
      </c>
      <c r="I60" s="7" t="s">
        <v>19</v>
      </c>
      <c r="J60" s="7">
        <f t="shared" si="12"/>
        <v>71</v>
      </c>
      <c r="K60" s="4">
        <f>COUNTIFS(F:F,F60,J:J,"&gt;"&amp;J60)+1</f>
        <v>2</v>
      </c>
      <c r="L60" s="4">
        <f t="shared" si="9"/>
        <v>3</v>
      </c>
      <c r="M60" s="4" t="str">
        <f t="shared" si="10"/>
        <v>入围</v>
      </c>
    </row>
    <row r="61" ht="45.1" spans="1:13">
      <c r="A61" s="4">
        <v>59</v>
      </c>
      <c r="B61" s="5" t="s">
        <v>177</v>
      </c>
      <c r="C61" s="5" t="s">
        <v>178</v>
      </c>
      <c r="D61" s="6" t="s">
        <v>156</v>
      </c>
      <c r="E61" s="6" t="s">
        <v>173</v>
      </c>
      <c r="F61" s="5" t="s">
        <v>174</v>
      </c>
      <c r="G61" s="4">
        <v>71</v>
      </c>
      <c r="H61" s="8">
        <v>1</v>
      </c>
      <c r="I61" s="7" t="s">
        <v>19</v>
      </c>
      <c r="J61" s="7">
        <f t="shared" si="12"/>
        <v>71</v>
      </c>
      <c r="K61" s="4">
        <f>COUNTIFS(F:F,F61,J:J,"&gt;"&amp;J61)+1</f>
        <v>2</v>
      </c>
      <c r="L61" s="4">
        <f t="shared" si="9"/>
        <v>3</v>
      </c>
      <c r="M61" s="4" t="str">
        <f t="shared" si="10"/>
        <v>入围</v>
      </c>
    </row>
    <row r="62" ht="30.05" spans="1:13">
      <c r="A62" s="4">
        <v>60</v>
      </c>
      <c r="B62" s="5" t="s">
        <v>179</v>
      </c>
      <c r="C62" s="5" t="s">
        <v>180</v>
      </c>
      <c r="D62" s="6" t="s">
        <v>156</v>
      </c>
      <c r="E62" s="6" t="s">
        <v>181</v>
      </c>
      <c r="F62" s="5" t="s">
        <v>182</v>
      </c>
      <c r="G62" s="4">
        <v>74</v>
      </c>
      <c r="H62" s="8">
        <v>1</v>
      </c>
      <c r="I62" s="7" t="s">
        <v>19</v>
      </c>
      <c r="J62" s="7">
        <f t="shared" si="12"/>
        <v>74</v>
      </c>
      <c r="K62" s="4">
        <f>COUNTIFS(F:F,F62,J:J,"&gt;"&amp;J62)+1</f>
        <v>1</v>
      </c>
      <c r="L62" s="4">
        <f t="shared" si="9"/>
        <v>3</v>
      </c>
      <c r="M62" s="4" t="str">
        <f t="shared" si="10"/>
        <v>入围</v>
      </c>
    </row>
    <row r="63" ht="30.05" spans="1:13">
      <c r="A63" s="4">
        <v>61</v>
      </c>
      <c r="B63" s="5" t="s">
        <v>183</v>
      </c>
      <c r="C63" s="5" t="s">
        <v>184</v>
      </c>
      <c r="D63" s="6" t="s">
        <v>156</v>
      </c>
      <c r="E63" s="6" t="s">
        <v>181</v>
      </c>
      <c r="F63" s="5" t="s">
        <v>182</v>
      </c>
      <c r="G63" s="4">
        <v>72.5</v>
      </c>
      <c r="H63" s="8">
        <v>1</v>
      </c>
      <c r="I63" s="7" t="s">
        <v>19</v>
      </c>
      <c r="J63" s="7">
        <f t="shared" si="12"/>
        <v>72.5</v>
      </c>
      <c r="K63" s="4">
        <f>COUNTIFS(F:F,F63,J:J,"&gt;"&amp;J63)+1</f>
        <v>2</v>
      </c>
      <c r="L63" s="4">
        <f t="shared" si="9"/>
        <v>3</v>
      </c>
      <c r="M63" s="4" t="str">
        <f t="shared" si="10"/>
        <v>入围</v>
      </c>
    </row>
    <row r="64" ht="30.05" spans="1:13">
      <c r="A64" s="4">
        <v>62</v>
      </c>
      <c r="B64" s="5" t="s">
        <v>185</v>
      </c>
      <c r="C64" s="5" t="s">
        <v>186</v>
      </c>
      <c r="D64" s="6" t="s">
        <v>156</v>
      </c>
      <c r="E64" s="6" t="s">
        <v>181</v>
      </c>
      <c r="F64" s="5" t="s">
        <v>182</v>
      </c>
      <c r="G64" s="4">
        <v>70</v>
      </c>
      <c r="H64" s="8">
        <v>1</v>
      </c>
      <c r="I64" s="7" t="s">
        <v>19</v>
      </c>
      <c r="J64" s="7">
        <f t="shared" si="12"/>
        <v>70</v>
      </c>
      <c r="K64" s="4">
        <f>COUNTIFS(F:F,F64,J:J,"&gt;"&amp;J64)+1</f>
        <v>3</v>
      </c>
      <c r="L64" s="4">
        <f t="shared" si="9"/>
        <v>3</v>
      </c>
      <c r="M64" s="4" t="str">
        <f t="shared" si="10"/>
        <v>入围</v>
      </c>
    </row>
    <row r="65" ht="15.05" spans="1:13">
      <c r="A65" s="4">
        <v>63</v>
      </c>
      <c r="B65" s="5" t="s">
        <v>187</v>
      </c>
      <c r="C65" s="5" t="s">
        <v>188</v>
      </c>
      <c r="D65" s="6" t="s">
        <v>189</v>
      </c>
      <c r="E65" s="6" t="s">
        <v>61</v>
      </c>
      <c r="F65" s="5" t="s">
        <v>190</v>
      </c>
      <c r="G65" s="4">
        <v>65.5</v>
      </c>
      <c r="H65" s="8">
        <v>1</v>
      </c>
      <c r="I65" s="7">
        <v>86</v>
      </c>
      <c r="J65" s="7">
        <f>G65*0.25+I65*0.45</f>
        <v>55.075</v>
      </c>
      <c r="K65" s="4">
        <f>COUNTIFS(F:F,F65,J:J,"&gt;"&amp;J65)+1</f>
        <v>1</v>
      </c>
      <c r="L65" s="4">
        <f t="shared" si="9"/>
        <v>3</v>
      </c>
      <c r="M65" s="4" t="str">
        <f t="shared" si="10"/>
        <v>入围</v>
      </c>
    </row>
    <row r="66" ht="15.05" spans="1:13">
      <c r="A66" s="4">
        <v>64</v>
      </c>
      <c r="B66" s="5" t="s">
        <v>191</v>
      </c>
      <c r="C66" s="5" t="s">
        <v>192</v>
      </c>
      <c r="D66" s="6" t="s">
        <v>189</v>
      </c>
      <c r="E66" s="6" t="s">
        <v>61</v>
      </c>
      <c r="F66" s="5" t="s">
        <v>190</v>
      </c>
      <c r="G66" s="4">
        <v>51.5</v>
      </c>
      <c r="H66" s="8">
        <v>1</v>
      </c>
      <c r="I66" s="7">
        <v>77.8</v>
      </c>
      <c r="J66" s="7">
        <f>G66*0.25+I66*0.45</f>
        <v>47.885</v>
      </c>
      <c r="K66" s="4">
        <f>COUNTIFS(F:F,F66,J:J,"&gt;"&amp;J66)+1</f>
        <v>2</v>
      </c>
      <c r="L66" s="4">
        <f t="shared" si="9"/>
        <v>3</v>
      </c>
      <c r="M66" s="4" t="str">
        <f t="shared" si="10"/>
        <v>入围</v>
      </c>
    </row>
    <row r="67" ht="30.05" spans="1:13">
      <c r="A67" s="4">
        <v>65</v>
      </c>
      <c r="B67" s="5" t="s">
        <v>193</v>
      </c>
      <c r="C67" s="5" t="s">
        <v>194</v>
      </c>
      <c r="D67" s="6" t="s">
        <v>195</v>
      </c>
      <c r="E67" s="6" t="s">
        <v>196</v>
      </c>
      <c r="F67" s="5" t="s">
        <v>197</v>
      </c>
      <c r="G67" s="4">
        <v>55</v>
      </c>
      <c r="H67" s="8">
        <v>1</v>
      </c>
      <c r="I67" s="7" t="s">
        <v>19</v>
      </c>
      <c r="J67" s="7">
        <f t="shared" ref="J67:J82" si="13">G67</f>
        <v>55</v>
      </c>
      <c r="K67" s="4">
        <f>COUNTIFS(F:F,F67,J:J,"&gt;"&amp;J67)+1</f>
        <v>1</v>
      </c>
      <c r="L67" s="4">
        <f t="shared" si="9"/>
        <v>3</v>
      </c>
      <c r="M67" s="4" t="str">
        <f t="shared" si="10"/>
        <v>入围</v>
      </c>
    </row>
    <row r="68" ht="30.05" spans="1:13">
      <c r="A68" s="4">
        <v>66</v>
      </c>
      <c r="B68" s="5" t="s">
        <v>198</v>
      </c>
      <c r="C68" s="5" t="s">
        <v>199</v>
      </c>
      <c r="D68" s="6" t="s">
        <v>195</v>
      </c>
      <c r="E68" s="6" t="s">
        <v>196</v>
      </c>
      <c r="F68" s="5" t="s">
        <v>197</v>
      </c>
      <c r="G68" s="4">
        <v>46</v>
      </c>
      <c r="H68" s="8">
        <v>1</v>
      </c>
      <c r="I68" s="7" t="s">
        <v>19</v>
      </c>
      <c r="J68" s="7">
        <f t="shared" si="13"/>
        <v>46</v>
      </c>
      <c r="K68" s="4">
        <f>COUNTIFS(F:F,F68,J:J,"&gt;"&amp;J68)+1</f>
        <v>2</v>
      </c>
      <c r="L68" s="4">
        <f t="shared" si="9"/>
        <v>3</v>
      </c>
      <c r="M68" s="4" t="str">
        <f t="shared" si="10"/>
        <v>入围</v>
      </c>
    </row>
    <row r="69" ht="30.05" spans="1:13">
      <c r="A69" s="4">
        <v>67</v>
      </c>
      <c r="B69" s="5" t="s">
        <v>200</v>
      </c>
      <c r="C69" s="5" t="s">
        <v>201</v>
      </c>
      <c r="D69" s="6" t="s">
        <v>202</v>
      </c>
      <c r="E69" s="6" t="s">
        <v>203</v>
      </c>
      <c r="F69" s="5" t="s">
        <v>204</v>
      </c>
      <c r="G69" s="4">
        <v>76</v>
      </c>
      <c r="H69" s="8">
        <v>1</v>
      </c>
      <c r="I69" s="7" t="s">
        <v>19</v>
      </c>
      <c r="J69" s="7">
        <f t="shared" si="13"/>
        <v>76</v>
      </c>
      <c r="K69" s="4">
        <f>COUNTIFS(F:F,F69,J:J,"&gt;"&amp;J69)+1</f>
        <v>1</v>
      </c>
      <c r="L69" s="4">
        <f t="shared" si="9"/>
        <v>3</v>
      </c>
      <c r="M69" s="4" t="str">
        <f t="shared" si="10"/>
        <v>入围</v>
      </c>
    </row>
    <row r="70" ht="30.05" spans="1:13">
      <c r="A70" s="4">
        <v>68</v>
      </c>
      <c r="B70" s="5" t="s">
        <v>205</v>
      </c>
      <c r="C70" s="5" t="s">
        <v>206</v>
      </c>
      <c r="D70" s="6" t="s">
        <v>202</v>
      </c>
      <c r="E70" s="6" t="s">
        <v>203</v>
      </c>
      <c r="F70" s="5" t="s">
        <v>204</v>
      </c>
      <c r="G70" s="4">
        <v>74.5</v>
      </c>
      <c r="H70" s="8">
        <v>1</v>
      </c>
      <c r="I70" s="7" t="s">
        <v>19</v>
      </c>
      <c r="J70" s="7">
        <f t="shared" si="13"/>
        <v>74.5</v>
      </c>
      <c r="K70" s="4">
        <f>COUNTIFS(F:F,F70,J:J,"&gt;"&amp;J70)+1</f>
        <v>2</v>
      </c>
      <c r="L70" s="4">
        <f t="shared" si="9"/>
        <v>3</v>
      </c>
      <c r="M70" s="4" t="str">
        <f t="shared" si="10"/>
        <v>入围</v>
      </c>
    </row>
    <row r="71" ht="30.05" spans="1:13">
      <c r="A71" s="4">
        <v>69</v>
      </c>
      <c r="B71" s="5" t="s">
        <v>207</v>
      </c>
      <c r="C71" s="5" t="s">
        <v>208</v>
      </c>
      <c r="D71" s="6" t="s">
        <v>202</v>
      </c>
      <c r="E71" s="6" t="s">
        <v>203</v>
      </c>
      <c r="F71" s="5" t="s">
        <v>204</v>
      </c>
      <c r="G71" s="4">
        <v>71</v>
      </c>
      <c r="H71" s="8">
        <v>1</v>
      </c>
      <c r="I71" s="7" t="s">
        <v>19</v>
      </c>
      <c r="J71" s="7">
        <f t="shared" si="13"/>
        <v>71</v>
      </c>
      <c r="K71" s="4">
        <f>COUNTIFS(F:F,F71,J:J,"&gt;"&amp;J71)+1</f>
        <v>3</v>
      </c>
      <c r="L71" s="4">
        <f t="shared" si="9"/>
        <v>3</v>
      </c>
      <c r="M71" s="4" t="str">
        <f t="shared" si="10"/>
        <v>入围</v>
      </c>
    </row>
    <row r="72" ht="30.05" spans="1:13">
      <c r="A72" s="4">
        <v>70</v>
      </c>
      <c r="B72" s="5" t="s">
        <v>209</v>
      </c>
      <c r="C72" s="5" t="s">
        <v>210</v>
      </c>
      <c r="D72" s="6" t="s">
        <v>202</v>
      </c>
      <c r="E72" s="6" t="s">
        <v>203</v>
      </c>
      <c r="F72" s="5" t="s">
        <v>204</v>
      </c>
      <c r="G72" s="4">
        <v>71</v>
      </c>
      <c r="H72" s="8">
        <v>1</v>
      </c>
      <c r="I72" s="7" t="s">
        <v>19</v>
      </c>
      <c r="J72" s="7">
        <f t="shared" si="13"/>
        <v>71</v>
      </c>
      <c r="K72" s="4">
        <f>COUNTIFS(F:F,F72,J:J,"&gt;"&amp;J72)+1</f>
        <v>3</v>
      </c>
      <c r="L72" s="4">
        <f t="shared" si="9"/>
        <v>3</v>
      </c>
      <c r="M72" s="4" t="str">
        <f t="shared" si="10"/>
        <v>入围</v>
      </c>
    </row>
    <row r="73" ht="30.05" spans="1:13">
      <c r="A73" s="4">
        <v>71</v>
      </c>
      <c r="B73" s="5" t="s">
        <v>211</v>
      </c>
      <c r="C73" s="5" t="s">
        <v>212</v>
      </c>
      <c r="D73" s="6" t="s">
        <v>213</v>
      </c>
      <c r="E73" s="6" t="s">
        <v>214</v>
      </c>
      <c r="F73" s="5" t="s">
        <v>215</v>
      </c>
      <c r="G73" s="4">
        <v>73.5</v>
      </c>
      <c r="H73" s="8">
        <v>1</v>
      </c>
      <c r="I73" s="7" t="s">
        <v>19</v>
      </c>
      <c r="J73" s="7">
        <f t="shared" si="13"/>
        <v>73.5</v>
      </c>
      <c r="K73" s="4">
        <f>COUNTIFS(F:F,F73,J:J,"&gt;"&amp;J73)+1</f>
        <v>1</v>
      </c>
      <c r="L73" s="4">
        <f t="shared" si="9"/>
        <v>3</v>
      </c>
      <c r="M73" s="4" t="str">
        <f t="shared" si="10"/>
        <v>入围</v>
      </c>
    </row>
    <row r="74" s="1" customFormat="1" ht="30.05" spans="1:13">
      <c r="A74" s="4">
        <v>72</v>
      </c>
      <c r="B74" s="5" t="s">
        <v>216</v>
      </c>
      <c r="C74" s="5" t="s">
        <v>217</v>
      </c>
      <c r="D74" s="6" t="s">
        <v>213</v>
      </c>
      <c r="E74" s="6" t="s">
        <v>214</v>
      </c>
      <c r="F74" s="5" t="s">
        <v>215</v>
      </c>
      <c r="G74" s="4">
        <v>70.5</v>
      </c>
      <c r="H74" s="8">
        <v>1</v>
      </c>
      <c r="I74" s="7" t="s">
        <v>19</v>
      </c>
      <c r="J74" s="7">
        <f t="shared" si="13"/>
        <v>70.5</v>
      </c>
      <c r="K74" s="4">
        <f>COUNTIFS(F:F,F74,J:J,"&gt;"&amp;J74)+1</f>
        <v>2</v>
      </c>
      <c r="L74" s="4">
        <f t="shared" si="9"/>
        <v>3</v>
      </c>
      <c r="M74" s="4" t="str">
        <f t="shared" si="10"/>
        <v>入围</v>
      </c>
    </row>
    <row r="75" ht="30.05" spans="1:13">
      <c r="A75" s="4">
        <v>73</v>
      </c>
      <c r="B75" s="5" t="s">
        <v>218</v>
      </c>
      <c r="C75" s="5" t="s">
        <v>219</v>
      </c>
      <c r="D75" s="6" t="s">
        <v>213</v>
      </c>
      <c r="E75" s="6" t="s">
        <v>214</v>
      </c>
      <c r="F75" s="5" t="s">
        <v>215</v>
      </c>
      <c r="G75" s="4">
        <v>69</v>
      </c>
      <c r="H75" s="8">
        <v>1</v>
      </c>
      <c r="I75" s="7" t="s">
        <v>19</v>
      </c>
      <c r="J75" s="7">
        <f t="shared" si="13"/>
        <v>69</v>
      </c>
      <c r="K75" s="4">
        <f>COUNTIFS(F:F,F75,J:J,"&gt;"&amp;J75)+1</f>
        <v>3</v>
      </c>
      <c r="L75" s="4">
        <f t="shared" si="9"/>
        <v>3</v>
      </c>
      <c r="M75" s="4" t="str">
        <f t="shared" si="10"/>
        <v>入围</v>
      </c>
    </row>
    <row r="76" ht="30.05" spans="1:13">
      <c r="A76" s="4">
        <v>74</v>
      </c>
      <c r="B76" s="5" t="s">
        <v>220</v>
      </c>
      <c r="C76" s="5" t="s">
        <v>221</v>
      </c>
      <c r="D76" s="6" t="s">
        <v>213</v>
      </c>
      <c r="E76" s="6" t="s">
        <v>214</v>
      </c>
      <c r="F76" s="5" t="s">
        <v>215</v>
      </c>
      <c r="G76" s="4">
        <v>69</v>
      </c>
      <c r="H76" s="8">
        <v>1</v>
      </c>
      <c r="I76" s="7" t="s">
        <v>19</v>
      </c>
      <c r="J76" s="7">
        <f t="shared" si="13"/>
        <v>69</v>
      </c>
      <c r="K76" s="4">
        <f>COUNTIFS(F:F,F76,J:J,"&gt;"&amp;J76)+1</f>
        <v>3</v>
      </c>
      <c r="L76" s="4">
        <f t="shared" si="9"/>
        <v>3</v>
      </c>
      <c r="M76" s="4" t="str">
        <f t="shared" si="10"/>
        <v>入围</v>
      </c>
    </row>
    <row r="77" ht="30.05" spans="1:13">
      <c r="A77" s="4">
        <v>75</v>
      </c>
      <c r="B77" s="5" t="s">
        <v>222</v>
      </c>
      <c r="C77" s="5" t="s">
        <v>223</v>
      </c>
      <c r="D77" s="6" t="s">
        <v>213</v>
      </c>
      <c r="E77" s="6" t="s">
        <v>224</v>
      </c>
      <c r="F77" s="5" t="s">
        <v>225</v>
      </c>
      <c r="G77" s="4">
        <v>69.5</v>
      </c>
      <c r="H77" s="8">
        <v>1</v>
      </c>
      <c r="I77" s="7" t="s">
        <v>19</v>
      </c>
      <c r="J77" s="7">
        <f t="shared" si="13"/>
        <v>69.5</v>
      </c>
      <c r="K77" s="4">
        <f>COUNTIFS(F:F,F77,J:J,"&gt;"&amp;J77)+1</f>
        <v>1</v>
      </c>
      <c r="L77" s="4">
        <f t="shared" si="9"/>
        <v>3</v>
      </c>
      <c r="M77" s="4" t="str">
        <f t="shared" si="10"/>
        <v>入围</v>
      </c>
    </row>
    <row r="78" ht="30.05" spans="1:13">
      <c r="A78" s="4">
        <v>76</v>
      </c>
      <c r="B78" s="5" t="s">
        <v>226</v>
      </c>
      <c r="C78" s="5" t="s">
        <v>227</v>
      </c>
      <c r="D78" s="6" t="s">
        <v>213</v>
      </c>
      <c r="E78" s="6" t="s">
        <v>224</v>
      </c>
      <c r="F78" s="5" t="s">
        <v>225</v>
      </c>
      <c r="G78" s="4">
        <v>67.5</v>
      </c>
      <c r="H78" s="8">
        <v>1</v>
      </c>
      <c r="I78" s="7" t="s">
        <v>19</v>
      </c>
      <c r="J78" s="7">
        <f t="shared" si="13"/>
        <v>67.5</v>
      </c>
      <c r="K78" s="4">
        <f>COUNTIFS(F:F,F78,J:J,"&gt;"&amp;J78)+1</f>
        <v>2</v>
      </c>
      <c r="L78" s="4">
        <f t="shared" si="9"/>
        <v>3</v>
      </c>
      <c r="M78" s="4" t="str">
        <f t="shared" si="10"/>
        <v>入围</v>
      </c>
    </row>
    <row r="79" ht="30.05" spans="1:13">
      <c r="A79" s="4">
        <v>77</v>
      </c>
      <c r="B79" s="5" t="s">
        <v>228</v>
      </c>
      <c r="C79" s="5" t="s">
        <v>229</v>
      </c>
      <c r="D79" s="6" t="s">
        <v>213</v>
      </c>
      <c r="E79" s="6" t="s">
        <v>224</v>
      </c>
      <c r="F79" s="5" t="s">
        <v>225</v>
      </c>
      <c r="G79" s="4">
        <v>65.5</v>
      </c>
      <c r="H79" s="8">
        <v>1</v>
      </c>
      <c r="I79" s="7" t="s">
        <v>19</v>
      </c>
      <c r="J79" s="7">
        <f t="shared" si="13"/>
        <v>65.5</v>
      </c>
      <c r="K79" s="4">
        <f>COUNTIFS(F:F,F79,J:J,"&gt;"&amp;J79)+1</f>
        <v>3</v>
      </c>
      <c r="L79" s="4">
        <f t="shared" si="9"/>
        <v>3</v>
      </c>
      <c r="M79" s="4" t="str">
        <f t="shared" si="10"/>
        <v>入围</v>
      </c>
    </row>
    <row r="80" ht="15.05" spans="1:13">
      <c r="A80" s="4">
        <v>78</v>
      </c>
      <c r="B80" s="5" t="s">
        <v>230</v>
      </c>
      <c r="C80" s="5" t="s">
        <v>231</v>
      </c>
      <c r="D80" s="6" t="s">
        <v>232</v>
      </c>
      <c r="E80" s="6" t="s">
        <v>118</v>
      </c>
      <c r="F80" s="5" t="s">
        <v>233</v>
      </c>
      <c r="G80" s="4">
        <v>72.5</v>
      </c>
      <c r="H80" s="8">
        <v>1</v>
      </c>
      <c r="I80" s="7" t="s">
        <v>19</v>
      </c>
      <c r="J80" s="7">
        <f t="shared" si="13"/>
        <v>72.5</v>
      </c>
      <c r="K80" s="4">
        <f>COUNTIFS(F:F,F80,J:J,"&gt;"&amp;J80)+1</f>
        <v>1</v>
      </c>
      <c r="L80" s="4">
        <f t="shared" si="9"/>
        <v>3</v>
      </c>
      <c r="M80" s="4" t="str">
        <f t="shared" si="10"/>
        <v>入围</v>
      </c>
    </row>
    <row r="81" ht="15.05" spans="1:13">
      <c r="A81" s="4">
        <v>79</v>
      </c>
      <c r="B81" s="5" t="s">
        <v>234</v>
      </c>
      <c r="C81" s="5" t="s">
        <v>235</v>
      </c>
      <c r="D81" s="6" t="s">
        <v>232</v>
      </c>
      <c r="E81" s="6" t="s">
        <v>118</v>
      </c>
      <c r="F81" s="5" t="s">
        <v>233</v>
      </c>
      <c r="G81" s="4">
        <v>69.5</v>
      </c>
      <c r="H81" s="8">
        <v>1</v>
      </c>
      <c r="I81" s="7" t="s">
        <v>19</v>
      </c>
      <c r="J81" s="7">
        <f t="shared" si="13"/>
        <v>69.5</v>
      </c>
      <c r="K81" s="4">
        <f>COUNTIFS(F:F,F81,J:J,"&gt;"&amp;J81)+1</f>
        <v>2</v>
      </c>
      <c r="L81" s="4">
        <f t="shared" si="9"/>
        <v>3</v>
      </c>
      <c r="M81" s="4" t="str">
        <f t="shared" si="10"/>
        <v>入围</v>
      </c>
    </row>
    <row r="82" ht="15.05" spans="1:13">
      <c r="A82" s="4">
        <v>80</v>
      </c>
      <c r="B82" s="5" t="s">
        <v>236</v>
      </c>
      <c r="C82" s="5" t="s">
        <v>237</v>
      </c>
      <c r="D82" s="6" t="s">
        <v>232</v>
      </c>
      <c r="E82" s="6" t="s">
        <v>118</v>
      </c>
      <c r="F82" s="5" t="s">
        <v>233</v>
      </c>
      <c r="G82" s="4">
        <v>64.5</v>
      </c>
      <c r="H82" s="8">
        <v>1</v>
      </c>
      <c r="I82" s="7" t="s">
        <v>19</v>
      </c>
      <c r="J82" s="7">
        <f t="shared" si="13"/>
        <v>64.5</v>
      </c>
      <c r="K82" s="4">
        <f>COUNTIFS(F:F,F82,J:J,"&gt;"&amp;J82)+1</f>
        <v>3</v>
      </c>
      <c r="L82" s="4">
        <f t="shared" si="9"/>
        <v>3</v>
      </c>
      <c r="M82" s="4" t="str">
        <f t="shared" si="10"/>
        <v>入围</v>
      </c>
    </row>
    <row r="83" ht="15.05" spans="1:13">
      <c r="A83" s="4">
        <v>81</v>
      </c>
      <c r="B83" s="5" t="s">
        <v>238</v>
      </c>
      <c r="C83" s="5" t="s">
        <v>239</v>
      </c>
      <c r="D83" s="6" t="s">
        <v>232</v>
      </c>
      <c r="E83" s="6" t="s">
        <v>61</v>
      </c>
      <c r="F83" s="5" t="s">
        <v>240</v>
      </c>
      <c r="G83" s="4">
        <v>57</v>
      </c>
      <c r="H83" s="8">
        <v>3</v>
      </c>
      <c r="I83" s="7">
        <v>95</v>
      </c>
      <c r="J83" s="7">
        <f t="shared" ref="J83:J88" si="14">G83*0.25+I83*0.45</f>
        <v>57</v>
      </c>
      <c r="K83" s="4">
        <f>COUNTIFS(F:F,F83,J:J,"&gt;"&amp;J83)+1</f>
        <v>1</v>
      </c>
      <c r="L83" s="4">
        <f t="shared" si="9"/>
        <v>6</v>
      </c>
      <c r="M83" s="4" t="str">
        <f t="shared" si="10"/>
        <v>入围</v>
      </c>
    </row>
    <row r="84" ht="15.05" spans="1:13">
      <c r="A84" s="4">
        <v>82</v>
      </c>
      <c r="B84" s="5" t="s">
        <v>241</v>
      </c>
      <c r="C84" s="5" t="s">
        <v>242</v>
      </c>
      <c r="D84" s="6" t="s">
        <v>232</v>
      </c>
      <c r="E84" s="6" t="s">
        <v>61</v>
      </c>
      <c r="F84" s="5" t="s">
        <v>240</v>
      </c>
      <c r="G84" s="4">
        <v>58</v>
      </c>
      <c r="H84" s="8">
        <v>3</v>
      </c>
      <c r="I84" s="7">
        <v>91</v>
      </c>
      <c r="J84" s="7">
        <f t="shared" si="14"/>
        <v>55.45</v>
      </c>
      <c r="K84" s="4">
        <f>COUNTIFS(F:F,F84,J:J,"&gt;"&amp;J84)+1</f>
        <v>2</v>
      </c>
      <c r="L84" s="4">
        <f t="shared" si="9"/>
        <v>6</v>
      </c>
      <c r="M84" s="4" t="str">
        <f t="shared" si="10"/>
        <v>入围</v>
      </c>
    </row>
    <row r="85" ht="15.05" spans="1:13">
      <c r="A85" s="4">
        <v>83</v>
      </c>
      <c r="B85" s="5" t="s">
        <v>243</v>
      </c>
      <c r="C85" s="5" t="s">
        <v>244</v>
      </c>
      <c r="D85" s="6" t="s">
        <v>232</v>
      </c>
      <c r="E85" s="6" t="s">
        <v>61</v>
      </c>
      <c r="F85" s="5" t="s">
        <v>240</v>
      </c>
      <c r="G85" s="4">
        <v>52.5</v>
      </c>
      <c r="H85" s="8">
        <v>3</v>
      </c>
      <c r="I85" s="7">
        <v>89.6</v>
      </c>
      <c r="J85" s="7">
        <f t="shared" si="14"/>
        <v>53.445</v>
      </c>
      <c r="K85" s="4">
        <f>COUNTIFS(F:F,F85,J:J,"&gt;"&amp;J85)+1</f>
        <v>3</v>
      </c>
      <c r="L85" s="4">
        <f t="shared" si="9"/>
        <v>6</v>
      </c>
      <c r="M85" s="4" t="str">
        <f t="shared" si="10"/>
        <v>入围</v>
      </c>
    </row>
    <row r="86" ht="15.05" spans="1:13">
      <c r="A86" s="4">
        <v>84</v>
      </c>
      <c r="B86" s="5" t="s">
        <v>245</v>
      </c>
      <c r="C86" s="5" t="s">
        <v>246</v>
      </c>
      <c r="D86" s="6" t="s">
        <v>232</v>
      </c>
      <c r="E86" s="6" t="s">
        <v>61</v>
      </c>
      <c r="F86" s="5" t="s">
        <v>240</v>
      </c>
      <c r="G86" s="4">
        <v>53.5</v>
      </c>
      <c r="H86" s="8">
        <v>3</v>
      </c>
      <c r="I86" s="7">
        <v>85.6</v>
      </c>
      <c r="J86" s="7">
        <f t="shared" si="14"/>
        <v>51.895</v>
      </c>
      <c r="K86" s="4">
        <f>COUNTIFS(F:F,F86,J:J,"&gt;"&amp;J86)+1</f>
        <v>4</v>
      </c>
      <c r="L86" s="4">
        <f t="shared" si="9"/>
        <v>6</v>
      </c>
      <c r="M86" s="4" t="str">
        <f t="shared" si="10"/>
        <v>入围</v>
      </c>
    </row>
    <row r="87" ht="15.05" spans="1:13">
      <c r="A87" s="4">
        <v>85</v>
      </c>
      <c r="B87" s="5" t="s">
        <v>247</v>
      </c>
      <c r="C87" s="5" t="s">
        <v>248</v>
      </c>
      <c r="D87" s="6" t="s">
        <v>232</v>
      </c>
      <c r="E87" s="6" t="s">
        <v>61</v>
      </c>
      <c r="F87" s="5" t="s">
        <v>240</v>
      </c>
      <c r="G87" s="4">
        <v>60</v>
      </c>
      <c r="H87" s="8">
        <v>3</v>
      </c>
      <c r="I87" s="7">
        <v>79</v>
      </c>
      <c r="J87" s="7">
        <f t="shared" si="14"/>
        <v>50.55</v>
      </c>
      <c r="K87" s="4">
        <f>COUNTIFS(F:F,F87,J:J,"&gt;"&amp;J87)+1</f>
        <v>5</v>
      </c>
      <c r="L87" s="4">
        <f t="shared" si="9"/>
        <v>6</v>
      </c>
      <c r="M87" s="4" t="str">
        <f t="shared" si="10"/>
        <v>入围</v>
      </c>
    </row>
    <row r="88" ht="15.05" spans="1:13">
      <c r="A88" s="4">
        <v>86</v>
      </c>
      <c r="B88" s="5" t="s">
        <v>249</v>
      </c>
      <c r="C88" s="5" t="s">
        <v>250</v>
      </c>
      <c r="D88" s="6" t="s">
        <v>232</v>
      </c>
      <c r="E88" s="6" t="s">
        <v>61</v>
      </c>
      <c r="F88" s="5" t="s">
        <v>240</v>
      </c>
      <c r="G88" s="4">
        <v>57</v>
      </c>
      <c r="H88" s="8">
        <v>3</v>
      </c>
      <c r="I88" s="7">
        <v>78</v>
      </c>
      <c r="J88" s="7">
        <f t="shared" si="14"/>
        <v>49.35</v>
      </c>
      <c r="K88" s="4">
        <f>COUNTIFS(F:F,F88,J:J,"&gt;"&amp;J88)+1</f>
        <v>6</v>
      </c>
      <c r="L88" s="4">
        <f t="shared" si="9"/>
        <v>6</v>
      </c>
      <c r="M88" s="4" t="str">
        <f t="shared" si="10"/>
        <v>入围</v>
      </c>
    </row>
    <row r="89" ht="15.05" spans="1:13">
      <c r="A89" s="4">
        <v>87</v>
      </c>
      <c r="B89" s="5" t="s">
        <v>251</v>
      </c>
      <c r="C89" s="5" t="s">
        <v>252</v>
      </c>
      <c r="D89" s="6" t="s">
        <v>253</v>
      </c>
      <c r="E89" s="6" t="s">
        <v>118</v>
      </c>
      <c r="F89" s="5" t="s">
        <v>254</v>
      </c>
      <c r="G89" s="4">
        <v>73</v>
      </c>
      <c r="H89" s="8">
        <v>2</v>
      </c>
      <c r="I89" s="7" t="s">
        <v>19</v>
      </c>
      <c r="J89" s="7">
        <f t="shared" ref="J89:J99" si="15">G89</f>
        <v>73</v>
      </c>
      <c r="K89" s="4">
        <f t="shared" ref="K89:K95" si="16">COUNTIFS(F:F,F89,J:J,"&gt;"&amp;J89)+1</f>
        <v>1</v>
      </c>
      <c r="L89" s="4">
        <f t="shared" ref="L89:L95" si="17">IF(H89&lt;=2,H89*3,H89*2)</f>
        <v>6</v>
      </c>
      <c r="M89" s="4" t="str">
        <f t="shared" ref="M89:M95" si="18">IF(K89&lt;=L89,"入围","/")</f>
        <v>入围</v>
      </c>
    </row>
    <row r="90" ht="15.05" spans="1:13">
      <c r="A90" s="4">
        <v>88</v>
      </c>
      <c r="B90" s="5" t="s">
        <v>255</v>
      </c>
      <c r="C90" s="5" t="s">
        <v>256</v>
      </c>
      <c r="D90" s="6" t="s">
        <v>253</v>
      </c>
      <c r="E90" s="6" t="s">
        <v>118</v>
      </c>
      <c r="F90" s="5" t="s">
        <v>254</v>
      </c>
      <c r="G90" s="4">
        <v>71.5</v>
      </c>
      <c r="H90" s="8">
        <v>2</v>
      </c>
      <c r="I90" s="7" t="s">
        <v>19</v>
      </c>
      <c r="J90" s="7">
        <f t="shared" si="15"/>
        <v>71.5</v>
      </c>
      <c r="K90" s="4">
        <f t="shared" si="16"/>
        <v>2</v>
      </c>
      <c r="L90" s="4">
        <f t="shared" si="17"/>
        <v>6</v>
      </c>
      <c r="M90" s="4" t="str">
        <f t="shared" si="18"/>
        <v>入围</v>
      </c>
    </row>
    <row r="91" ht="15.05" spans="1:13">
      <c r="A91" s="4">
        <v>89</v>
      </c>
      <c r="B91" s="5" t="s">
        <v>257</v>
      </c>
      <c r="C91" s="5" t="s">
        <v>258</v>
      </c>
      <c r="D91" s="6" t="s">
        <v>253</v>
      </c>
      <c r="E91" s="6" t="s">
        <v>118</v>
      </c>
      <c r="F91" s="5" t="s">
        <v>254</v>
      </c>
      <c r="G91" s="4">
        <v>69.5</v>
      </c>
      <c r="H91" s="8">
        <v>2</v>
      </c>
      <c r="I91" s="7" t="s">
        <v>19</v>
      </c>
      <c r="J91" s="7">
        <f t="shared" si="15"/>
        <v>69.5</v>
      </c>
      <c r="K91" s="4">
        <f t="shared" si="16"/>
        <v>3</v>
      </c>
      <c r="L91" s="4">
        <f t="shared" si="17"/>
        <v>6</v>
      </c>
      <c r="M91" s="4" t="str">
        <f t="shared" si="18"/>
        <v>入围</v>
      </c>
    </row>
    <row r="92" ht="15.05" spans="1:13">
      <c r="A92" s="4">
        <v>90</v>
      </c>
      <c r="B92" s="5" t="s">
        <v>259</v>
      </c>
      <c r="C92" s="5" t="s">
        <v>260</v>
      </c>
      <c r="D92" s="6" t="s">
        <v>253</v>
      </c>
      <c r="E92" s="6" t="s">
        <v>118</v>
      </c>
      <c r="F92" s="5" t="s">
        <v>254</v>
      </c>
      <c r="G92" s="4">
        <v>69</v>
      </c>
      <c r="H92" s="8">
        <v>2</v>
      </c>
      <c r="I92" s="7" t="s">
        <v>19</v>
      </c>
      <c r="J92" s="7">
        <f t="shared" si="15"/>
        <v>69</v>
      </c>
      <c r="K92" s="4">
        <f t="shared" si="16"/>
        <v>4</v>
      </c>
      <c r="L92" s="4">
        <f t="shared" si="17"/>
        <v>6</v>
      </c>
      <c r="M92" s="4" t="str">
        <f t="shared" si="18"/>
        <v>入围</v>
      </c>
    </row>
    <row r="93" ht="15.05" spans="1:13">
      <c r="A93" s="4">
        <v>91</v>
      </c>
      <c r="B93" s="5" t="s">
        <v>261</v>
      </c>
      <c r="C93" s="5" t="s">
        <v>262</v>
      </c>
      <c r="D93" s="6" t="s">
        <v>253</v>
      </c>
      <c r="E93" s="6" t="s">
        <v>118</v>
      </c>
      <c r="F93" s="5" t="s">
        <v>254</v>
      </c>
      <c r="G93" s="4">
        <v>69</v>
      </c>
      <c r="H93" s="8">
        <v>2</v>
      </c>
      <c r="I93" s="7" t="s">
        <v>19</v>
      </c>
      <c r="J93" s="7">
        <f t="shared" si="15"/>
        <v>69</v>
      </c>
      <c r="K93" s="4">
        <f t="shared" si="16"/>
        <v>4</v>
      </c>
      <c r="L93" s="4">
        <f t="shared" si="17"/>
        <v>6</v>
      </c>
      <c r="M93" s="4" t="str">
        <f t="shared" si="18"/>
        <v>入围</v>
      </c>
    </row>
    <row r="94" ht="15.05" spans="1:13">
      <c r="A94" s="4">
        <v>92</v>
      </c>
      <c r="B94" s="5" t="s">
        <v>263</v>
      </c>
      <c r="C94" s="5" t="s">
        <v>264</v>
      </c>
      <c r="D94" s="6" t="s">
        <v>253</v>
      </c>
      <c r="E94" s="6" t="s">
        <v>118</v>
      </c>
      <c r="F94" s="5" t="s">
        <v>254</v>
      </c>
      <c r="G94" s="4">
        <v>69</v>
      </c>
      <c r="H94" s="8">
        <v>2</v>
      </c>
      <c r="I94" s="7" t="s">
        <v>19</v>
      </c>
      <c r="J94" s="7">
        <f t="shared" si="15"/>
        <v>69</v>
      </c>
      <c r="K94" s="4">
        <f t="shared" si="16"/>
        <v>4</v>
      </c>
      <c r="L94" s="4">
        <f t="shared" si="17"/>
        <v>6</v>
      </c>
      <c r="M94" s="4" t="str">
        <f t="shared" si="18"/>
        <v>入围</v>
      </c>
    </row>
    <row r="95" ht="15.05" spans="1:13">
      <c r="A95" s="4">
        <v>93</v>
      </c>
      <c r="B95" s="5" t="s">
        <v>265</v>
      </c>
      <c r="C95" s="5" t="s">
        <v>266</v>
      </c>
      <c r="D95" s="6" t="s">
        <v>253</v>
      </c>
      <c r="E95" s="6" t="s">
        <v>118</v>
      </c>
      <c r="F95" s="5" t="s">
        <v>254</v>
      </c>
      <c r="G95" s="4">
        <v>69</v>
      </c>
      <c r="H95" s="8">
        <v>2</v>
      </c>
      <c r="I95" s="7" t="s">
        <v>19</v>
      </c>
      <c r="J95" s="7">
        <f t="shared" si="15"/>
        <v>69</v>
      </c>
      <c r="K95" s="4">
        <f t="shared" si="16"/>
        <v>4</v>
      </c>
      <c r="L95" s="4">
        <f t="shared" si="17"/>
        <v>6</v>
      </c>
      <c r="M95" s="4" t="str">
        <f t="shared" si="18"/>
        <v>入围</v>
      </c>
    </row>
    <row r="96" ht="15.05" spans="1:13">
      <c r="A96" s="4">
        <v>94</v>
      </c>
      <c r="B96" s="5" t="s">
        <v>267</v>
      </c>
      <c r="C96" s="5" t="s">
        <v>268</v>
      </c>
      <c r="D96" s="6" t="s">
        <v>269</v>
      </c>
      <c r="E96" s="6" t="s">
        <v>270</v>
      </c>
      <c r="F96" s="5" t="s">
        <v>271</v>
      </c>
      <c r="G96" s="4">
        <v>71</v>
      </c>
      <c r="H96" s="8">
        <v>14</v>
      </c>
      <c r="I96" s="7" t="s">
        <v>19</v>
      </c>
      <c r="J96" s="7">
        <f t="shared" si="15"/>
        <v>71</v>
      </c>
      <c r="K96" s="4">
        <f t="shared" ref="K96:K124" si="19">COUNTIFS(F:F,F96,J:J,"&gt;"&amp;J96)+1</f>
        <v>1</v>
      </c>
      <c r="L96" s="4">
        <f t="shared" ref="L96:L124" si="20">IF(H96&lt;=2,H96*3,H96*2)</f>
        <v>28</v>
      </c>
      <c r="M96" s="4" t="str">
        <f t="shared" ref="M96:M124" si="21">IF(K96&lt;=L96,"入围","/")</f>
        <v>入围</v>
      </c>
    </row>
    <row r="97" ht="15.05" spans="1:13">
      <c r="A97" s="4">
        <v>95</v>
      </c>
      <c r="B97" s="5" t="s">
        <v>272</v>
      </c>
      <c r="C97" s="5" t="s">
        <v>273</v>
      </c>
      <c r="D97" s="6" t="s">
        <v>269</v>
      </c>
      <c r="E97" s="6" t="s">
        <v>270</v>
      </c>
      <c r="F97" s="5" t="s">
        <v>271</v>
      </c>
      <c r="G97" s="4">
        <v>69.5</v>
      </c>
      <c r="H97" s="8">
        <v>14</v>
      </c>
      <c r="I97" s="7" t="s">
        <v>19</v>
      </c>
      <c r="J97" s="7">
        <f t="shared" si="15"/>
        <v>69.5</v>
      </c>
      <c r="K97" s="4">
        <f t="shared" si="19"/>
        <v>2</v>
      </c>
      <c r="L97" s="4">
        <f t="shared" si="20"/>
        <v>28</v>
      </c>
      <c r="M97" s="4" t="str">
        <f t="shared" si="21"/>
        <v>入围</v>
      </c>
    </row>
    <row r="98" ht="15.05" spans="1:13">
      <c r="A98" s="4">
        <v>96</v>
      </c>
      <c r="B98" s="5" t="s">
        <v>274</v>
      </c>
      <c r="C98" s="5" t="s">
        <v>275</v>
      </c>
      <c r="D98" s="6" t="s">
        <v>269</v>
      </c>
      <c r="E98" s="6" t="s">
        <v>270</v>
      </c>
      <c r="F98" s="5" t="s">
        <v>271</v>
      </c>
      <c r="G98" s="4">
        <v>68.5</v>
      </c>
      <c r="H98" s="8">
        <v>14</v>
      </c>
      <c r="I98" s="7" t="s">
        <v>19</v>
      </c>
      <c r="J98" s="7">
        <f t="shared" si="15"/>
        <v>68.5</v>
      </c>
      <c r="K98" s="4">
        <f t="shared" si="19"/>
        <v>3</v>
      </c>
      <c r="L98" s="4">
        <f t="shared" si="20"/>
        <v>28</v>
      </c>
      <c r="M98" s="4" t="str">
        <f t="shared" si="21"/>
        <v>入围</v>
      </c>
    </row>
    <row r="99" ht="15.05" spans="1:13">
      <c r="A99" s="4">
        <v>97</v>
      </c>
      <c r="B99" s="5" t="s">
        <v>276</v>
      </c>
      <c r="C99" s="5" t="s">
        <v>277</v>
      </c>
      <c r="D99" s="6" t="s">
        <v>269</v>
      </c>
      <c r="E99" s="6" t="s">
        <v>270</v>
      </c>
      <c r="F99" s="5" t="s">
        <v>271</v>
      </c>
      <c r="G99" s="4">
        <v>68</v>
      </c>
      <c r="H99" s="8">
        <v>14</v>
      </c>
      <c r="I99" s="7" t="s">
        <v>19</v>
      </c>
      <c r="J99" s="7">
        <f t="shared" si="15"/>
        <v>68</v>
      </c>
      <c r="K99" s="4">
        <f t="shared" si="19"/>
        <v>4</v>
      </c>
      <c r="L99" s="4">
        <f t="shared" si="20"/>
        <v>28</v>
      </c>
      <c r="M99" s="4" t="str">
        <f t="shared" si="21"/>
        <v>入围</v>
      </c>
    </row>
    <row r="100" ht="15.05" spans="1:13">
      <c r="A100" s="4">
        <v>98</v>
      </c>
      <c r="B100" s="5" t="s">
        <v>278</v>
      </c>
      <c r="C100" s="5" t="s">
        <v>279</v>
      </c>
      <c r="D100" s="6" t="s">
        <v>269</v>
      </c>
      <c r="E100" s="6" t="s">
        <v>270</v>
      </c>
      <c r="F100" s="5" t="s">
        <v>271</v>
      </c>
      <c r="G100" s="4">
        <v>67</v>
      </c>
      <c r="H100" s="8">
        <v>14</v>
      </c>
      <c r="I100" s="7" t="s">
        <v>19</v>
      </c>
      <c r="J100" s="7">
        <f t="shared" ref="J100:J130" si="22">G100</f>
        <v>67</v>
      </c>
      <c r="K100" s="4">
        <f t="shared" si="19"/>
        <v>5</v>
      </c>
      <c r="L100" s="4">
        <f t="shared" si="20"/>
        <v>28</v>
      </c>
      <c r="M100" s="4" t="str">
        <f t="shared" si="21"/>
        <v>入围</v>
      </c>
    </row>
    <row r="101" ht="15.05" spans="1:13">
      <c r="A101" s="4">
        <v>99</v>
      </c>
      <c r="B101" s="5" t="s">
        <v>280</v>
      </c>
      <c r="C101" s="5" t="s">
        <v>281</v>
      </c>
      <c r="D101" s="6" t="s">
        <v>269</v>
      </c>
      <c r="E101" s="6" t="s">
        <v>270</v>
      </c>
      <c r="F101" s="5" t="s">
        <v>271</v>
      </c>
      <c r="G101" s="4">
        <v>66</v>
      </c>
      <c r="H101" s="8">
        <v>14</v>
      </c>
      <c r="I101" s="7" t="s">
        <v>19</v>
      </c>
      <c r="J101" s="7">
        <f t="shared" si="22"/>
        <v>66</v>
      </c>
      <c r="K101" s="4">
        <f t="shared" si="19"/>
        <v>6</v>
      </c>
      <c r="L101" s="4">
        <f t="shared" si="20"/>
        <v>28</v>
      </c>
      <c r="M101" s="4" t="str">
        <f t="shared" si="21"/>
        <v>入围</v>
      </c>
    </row>
    <row r="102" ht="15.05" spans="1:13">
      <c r="A102" s="4">
        <v>100</v>
      </c>
      <c r="B102" s="5" t="s">
        <v>282</v>
      </c>
      <c r="C102" s="5" t="s">
        <v>283</v>
      </c>
      <c r="D102" s="6" t="s">
        <v>269</v>
      </c>
      <c r="E102" s="6" t="s">
        <v>270</v>
      </c>
      <c r="F102" s="5" t="s">
        <v>271</v>
      </c>
      <c r="G102" s="4">
        <v>66</v>
      </c>
      <c r="H102" s="8">
        <v>14</v>
      </c>
      <c r="I102" s="7" t="s">
        <v>19</v>
      </c>
      <c r="J102" s="7">
        <f t="shared" si="22"/>
        <v>66</v>
      </c>
      <c r="K102" s="4">
        <f t="shared" si="19"/>
        <v>6</v>
      </c>
      <c r="L102" s="4">
        <f t="shared" si="20"/>
        <v>28</v>
      </c>
      <c r="M102" s="4" t="str">
        <f t="shared" si="21"/>
        <v>入围</v>
      </c>
    </row>
    <row r="103" ht="15.05" spans="1:13">
      <c r="A103" s="4">
        <v>101</v>
      </c>
      <c r="B103" s="5" t="s">
        <v>284</v>
      </c>
      <c r="C103" s="5" t="s">
        <v>285</v>
      </c>
      <c r="D103" s="6" t="s">
        <v>269</v>
      </c>
      <c r="E103" s="6" t="s">
        <v>270</v>
      </c>
      <c r="F103" s="5" t="s">
        <v>271</v>
      </c>
      <c r="G103" s="4">
        <v>65.5</v>
      </c>
      <c r="H103" s="8">
        <v>14</v>
      </c>
      <c r="I103" s="7" t="s">
        <v>19</v>
      </c>
      <c r="J103" s="7">
        <f t="shared" si="22"/>
        <v>65.5</v>
      </c>
      <c r="K103" s="4">
        <f t="shared" si="19"/>
        <v>8</v>
      </c>
      <c r="L103" s="4">
        <f t="shared" si="20"/>
        <v>28</v>
      </c>
      <c r="M103" s="4" t="str">
        <f t="shared" si="21"/>
        <v>入围</v>
      </c>
    </row>
    <row r="104" ht="15.05" spans="1:13">
      <c r="A104" s="4">
        <v>102</v>
      </c>
      <c r="B104" s="5" t="s">
        <v>286</v>
      </c>
      <c r="C104" s="5" t="s">
        <v>287</v>
      </c>
      <c r="D104" s="6" t="s">
        <v>269</v>
      </c>
      <c r="E104" s="6" t="s">
        <v>270</v>
      </c>
      <c r="F104" s="5" t="s">
        <v>271</v>
      </c>
      <c r="G104" s="4">
        <v>65.5</v>
      </c>
      <c r="H104" s="8">
        <v>14</v>
      </c>
      <c r="I104" s="7" t="s">
        <v>19</v>
      </c>
      <c r="J104" s="7">
        <f t="shared" si="22"/>
        <v>65.5</v>
      </c>
      <c r="K104" s="4">
        <f t="shared" si="19"/>
        <v>8</v>
      </c>
      <c r="L104" s="4">
        <f t="shared" si="20"/>
        <v>28</v>
      </c>
      <c r="M104" s="4" t="str">
        <f t="shared" si="21"/>
        <v>入围</v>
      </c>
    </row>
    <row r="105" s="1" customFormat="1" ht="15.05" spans="1:13">
      <c r="A105" s="4">
        <v>103</v>
      </c>
      <c r="B105" s="5" t="s">
        <v>288</v>
      </c>
      <c r="C105" s="5" t="s">
        <v>289</v>
      </c>
      <c r="D105" s="6" t="s">
        <v>269</v>
      </c>
      <c r="E105" s="6" t="s">
        <v>270</v>
      </c>
      <c r="F105" s="5" t="s">
        <v>271</v>
      </c>
      <c r="G105" s="4">
        <v>65</v>
      </c>
      <c r="H105" s="8">
        <v>14</v>
      </c>
      <c r="I105" s="7" t="s">
        <v>19</v>
      </c>
      <c r="J105" s="7">
        <f t="shared" si="22"/>
        <v>65</v>
      </c>
      <c r="K105" s="4">
        <f t="shared" si="19"/>
        <v>10</v>
      </c>
      <c r="L105" s="4">
        <f t="shared" si="20"/>
        <v>28</v>
      </c>
      <c r="M105" s="4" t="str">
        <f t="shared" si="21"/>
        <v>入围</v>
      </c>
    </row>
    <row r="106" ht="15.05" spans="1:13">
      <c r="A106" s="4">
        <v>104</v>
      </c>
      <c r="B106" s="5" t="s">
        <v>290</v>
      </c>
      <c r="C106" s="5" t="s">
        <v>291</v>
      </c>
      <c r="D106" s="6" t="s">
        <v>269</v>
      </c>
      <c r="E106" s="6" t="s">
        <v>270</v>
      </c>
      <c r="F106" s="5" t="s">
        <v>271</v>
      </c>
      <c r="G106" s="4">
        <v>64.5</v>
      </c>
      <c r="H106" s="8">
        <v>14</v>
      </c>
      <c r="I106" s="7" t="s">
        <v>19</v>
      </c>
      <c r="J106" s="7">
        <f t="shared" si="22"/>
        <v>64.5</v>
      </c>
      <c r="K106" s="4">
        <f t="shared" si="19"/>
        <v>11</v>
      </c>
      <c r="L106" s="4">
        <f t="shared" si="20"/>
        <v>28</v>
      </c>
      <c r="M106" s="4" t="str">
        <f t="shared" si="21"/>
        <v>入围</v>
      </c>
    </row>
    <row r="107" ht="15.05" spans="1:13">
      <c r="A107" s="4">
        <v>105</v>
      </c>
      <c r="B107" s="5" t="s">
        <v>292</v>
      </c>
      <c r="C107" s="5" t="s">
        <v>293</v>
      </c>
      <c r="D107" s="6" t="s">
        <v>269</v>
      </c>
      <c r="E107" s="6" t="s">
        <v>270</v>
      </c>
      <c r="F107" s="5" t="s">
        <v>271</v>
      </c>
      <c r="G107" s="4">
        <v>64.5</v>
      </c>
      <c r="H107" s="8">
        <v>14</v>
      </c>
      <c r="I107" s="7" t="s">
        <v>19</v>
      </c>
      <c r="J107" s="7">
        <f t="shared" si="22"/>
        <v>64.5</v>
      </c>
      <c r="K107" s="4">
        <f t="shared" si="19"/>
        <v>11</v>
      </c>
      <c r="L107" s="4">
        <f t="shared" si="20"/>
        <v>28</v>
      </c>
      <c r="M107" s="4" t="str">
        <f t="shared" si="21"/>
        <v>入围</v>
      </c>
    </row>
    <row r="108" ht="15.05" spans="1:13">
      <c r="A108" s="4">
        <v>106</v>
      </c>
      <c r="B108" s="5" t="s">
        <v>294</v>
      </c>
      <c r="C108" s="5" t="s">
        <v>295</v>
      </c>
      <c r="D108" s="6" t="s">
        <v>269</v>
      </c>
      <c r="E108" s="6" t="s">
        <v>270</v>
      </c>
      <c r="F108" s="5" t="s">
        <v>271</v>
      </c>
      <c r="G108" s="4">
        <v>64</v>
      </c>
      <c r="H108" s="8">
        <v>14</v>
      </c>
      <c r="I108" s="7" t="s">
        <v>19</v>
      </c>
      <c r="J108" s="7">
        <f t="shared" si="22"/>
        <v>64</v>
      </c>
      <c r="K108" s="4">
        <f t="shared" si="19"/>
        <v>13</v>
      </c>
      <c r="L108" s="4">
        <f t="shared" si="20"/>
        <v>28</v>
      </c>
      <c r="M108" s="4" t="str">
        <f t="shared" si="21"/>
        <v>入围</v>
      </c>
    </row>
    <row r="109" ht="15.05" spans="1:13">
      <c r="A109" s="4">
        <v>107</v>
      </c>
      <c r="B109" s="5" t="s">
        <v>296</v>
      </c>
      <c r="C109" s="5" t="s">
        <v>297</v>
      </c>
      <c r="D109" s="6" t="s">
        <v>269</v>
      </c>
      <c r="E109" s="6" t="s">
        <v>270</v>
      </c>
      <c r="F109" s="5" t="s">
        <v>271</v>
      </c>
      <c r="G109" s="4">
        <v>64</v>
      </c>
      <c r="H109" s="8">
        <v>14</v>
      </c>
      <c r="I109" s="7" t="s">
        <v>19</v>
      </c>
      <c r="J109" s="7">
        <f t="shared" si="22"/>
        <v>64</v>
      </c>
      <c r="K109" s="4">
        <f t="shared" si="19"/>
        <v>13</v>
      </c>
      <c r="L109" s="4">
        <f t="shared" si="20"/>
        <v>28</v>
      </c>
      <c r="M109" s="4" t="str">
        <f t="shared" si="21"/>
        <v>入围</v>
      </c>
    </row>
    <row r="110" ht="15.05" spans="1:13">
      <c r="A110" s="4">
        <v>108</v>
      </c>
      <c r="B110" s="5" t="s">
        <v>298</v>
      </c>
      <c r="C110" s="5" t="s">
        <v>299</v>
      </c>
      <c r="D110" s="6" t="s">
        <v>269</v>
      </c>
      <c r="E110" s="6" t="s">
        <v>270</v>
      </c>
      <c r="F110" s="5" t="s">
        <v>271</v>
      </c>
      <c r="G110" s="4">
        <v>63.5</v>
      </c>
      <c r="H110" s="8">
        <v>14</v>
      </c>
      <c r="I110" s="7" t="s">
        <v>19</v>
      </c>
      <c r="J110" s="7">
        <f t="shared" si="22"/>
        <v>63.5</v>
      </c>
      <c r="K110" s="4">
        <f t="shared" si="19"/>
        <v>15</v>
      </c>
      <c r="L110" s="4">
        <f t="shared" si="20"/>
        <v>28</v>
      </c>
      <c r="M110" s="4" t="str">
        <f t="shared" si="21"/>
        <v>入围</v>
      </c>
    </row>
    <row r="111" ht="15.05" spans="1:13">
      <c r="A111" s="4">
        <v>109</v>
      </c>
      <c r="B111" s="5" t="s">
        <v>300</v>
      </c>
      <c r="C111" s="5" t="s">
        <v>301</v>
      </c>
      <c r="D111" s="6" t="s">
        <v>269</v>
      </c>
      <c r="E111" s="6" t="s">
        <v>270</v>
      </c>
      <c r="F111" s="5" t="s">
        <v>271</v>
      </c>
      <c r="G111" s="4">
        <v>63</v>
      </c>
      <c r="H111" s="8">
        <v>14</v>
      </c>
      <c r="I111" s="7" t="s">
        <v>19</v>
      </c>
      <c r="J111" s="7">
        <f t="shared" si="22"/>
        <v>63</v>
      </c>
      <c r="K111" s="4">
        <f t="shared" si="19"/>
        <v>16</v>
      </c>
      <c r="L111" s="4">
        <f t="shared" si="20"/>
        <v>28</v>
      </c>
      <c r="M111" s="4" t="str">
        <f t="shared" si="21"/>
        <v>入围</v>
      </c>
    </row>
    <row r="112" ht="15.05" spans="1:13">
      <c r="A112" s="4">
        <v>110</v>
      </c>
      <c r="B112" s="5" t="s">
        <v>302</v>
      </c>
      <c r="C112" s="5" t="s">
        <v>303</v>
      </c>
      <c r="D112" s="6" t="s">
        <v>269</v>
      </c>
      <c r="E112" s="6" t="s">
        <v>270</v>
      </c>
      <c r="F112" s="5" t="s">
        <v>271</v>
      </c>
      <c r="G112" s="4">
        <v>62.5</v>
      </c>
      <c r="H112" s="8">
        <v>14</v>
      </c>
      <c r="I112" s="7" t="s">
        <v>19</v>
      </c>
      <c r="J112" s="7">
        <f t="shared" si="22"/>
        <v>62.5</v>
      </c>
      <c r="K112" s="4">
        <f t="shared" si="19"/>
        <v>17</v>
      </c>
      <c r="L112" s="4">
        <f t="shared" si="20"/>
        <v>28</v>
      </c>
      <c r="M112" s="4" t="str">
        <f t="shared" si="21"/>
        <v>入围</v>
      </c>
    </row>
    <row r="113" ht="15.05" spans="1:13">
      <c r="A113" s="4">
        <v>111</v>
      </c>
      <c r="B113" s="5" t="s">
        <v>304</v>
      </c>
      <c r="C113" s="5" t="s">
        <v>305</v>
      </c>
      <c r="D113" s="6" t="s">
        <v>269</v>
      </c>
      <c r="E113" s="6" t="s">
        <v>270</v>
      </c>
      <c r="F113" s="5" t="s">
        <v>271</v>
      </c>
      <c r="G113" s="4">
        <v>62.5</v>
      </c>
      <c r="H113" s="8">
        <v>14</v>
      </c>
      <c r="I113" s="7" t="s">
        <v>19</v>
      </c>
      <c r="J113" s="7">
        <f t="shared" si="22"/>
        <v>62.5</v>
      </c>
      <c r="K113" s="4">
        <f t="shared" si="19"/>
        <v>17</v>
      </c>
      <c r="L113" s="4">
        <f t="shared" si="20"/>
        <v>28</v>
      </c>
      <c r="M113" s="4" t="str">
        <f t="shared" si="21"/>
        <v>入围</v>
      </c>
    </row>
    <row r="114" ht="15.05" spans="1:13">
      <c r="A114" s="4">
        <v>112</v>
      </c>
      <c r="B114" s="5" t="s">
        <v>306</v>
      </c>
      <c r="C114" s="5" t="s">
        <v>307</v>
      </c>
      <c r="D114" s="6" t="s">
        <v>269</v>
      </c>
      <c r="E114" s="6" t="s">
        <v>270</v>
      </c>
      <c r="F114" s="5" t="s">
        <v>271</v>
      </c>
      <c r="G114" s="4">
        <v>62</v>
      </c>
      <c r="H114" s="8">
        <v>14</v>
      </c>
      <c r="I114" s="7" t="s">
        <v>19</v>
      </c>
      <c r="J114" s="7">
        <f t="shared" si="22"/>
        <v>62</v>
      </c>
      <c r="K114" s="4">
        <f t="shared" si="19"/>
        <v>19</v>
      </c>
      <c r="L114" s="4">
        <f t="shared" si="20"/>
        <v>28</v>
      </c>
      <c r="M114" s="4" t="str">
        <f t="shared" si="21"/>
        <v>入围</v>
      </c>
    </row>
    <row r="115" ht="15.05" spans="1:13">
      <c r="A115" s="4">
        <v>113</v>
      </c>
      <c r="B115" s="5" t="s">
        <v>308</v>
      </c>
      <c r="C115" s="5" t="s">
        <v>309</v>
      </c>
      <c r="D115" s="6" t="s">
        <v>269</v>
      </c>
      <c r="E115" s="6" t="s">
        <v>270</v>
      </c>
      <c r="F115" s="5" t="s">
        <v>271</v>
      </c>
      <c r="G115" s="4">
        <v>62</v>
      </c>
      <c r="H115" s="8">
        <v>14</v>
      </c>
      <c r="I115" s="7" t="s">
        <v>19</v>
      </c>
      <c r="J115" s="7">
        <f t="shared" si="22"/>
        <v>62</v>
      </c>
      <c r="K115" s="4">
        <f t="shared" si="19"/>
        <v>19</v>
      </c>
      <c r="L115" s="4">
        <f t="shared" si="20"/>
        <v>28</v>
      </c>
      <c r="M115" s="4" t="str">
        <f t="shared" si="21"/>
        <v>入围</v>
      </c>
    </row>
    <row r="116" ht="15.05" spans="1:13">
      <c r="A116" s="4">
        <v>114</v>
      </c>
      <c r="B116" s="5" t="s">
        <v>310</v>
      </c>
      <c r="C116" s="5" t="s">
        <v>311</v>
      </c>
      <c r="D116" s="6" t="s">
        <v>269</v>
      </c>
      <c r="E116" s="6" t="s">
        <v>270</v>
      </c>
      <c r="F116" s="5" t="s">
        <v>271</v>
      </c>
      <c r="G116" s="4">
        <v>62</v>
      </c>
      <c r="H116" s="8">
        <v>14</v>
      </c>
      <c r="I116" s="7" t="s">
        <v>19</v>
      </c>
      <c r="J116" s="7">
        <f t="shared" si="22"/>
        <v>62</v>
      </c>
      <c r="K116" s="4">
        <f t="shared" si="19"/>
        <v>19</v>
      </c>
      <c r="L116" s="4">
        <f t="shared" si="20"/>
        <v>28</v>
      </c>
      <c r="M116" s="4" t="str">
        <f t="shared" si="21"/>
        <v>入围</v>
      </c>
    </row>
    <row r="117" ht="15.05" spans="1:13">
      <c r="A117" s="4">
        <v>115</v>
      </c>
      <c r="B117" s="5" t="s">
        <v>312</v>
      </c>
      <c r="C117" s="5" t="s">
        <v>313</v>
      </c>
      <c r="D117" s="6" t="s">
        <v>269</v>
      </c>
      <c r="E117" s="6" t="s">
        <v>270</v>
      </c>
      <c r="F117" s="5" t="s">
        <v>271</v>
      </c>
      <c r="G117" s="4">
        <v>62</v>
      </c>
      <c r="H117" s="8">
        <v>14</v>
      </c>
      <c r="I117" s="7" t="s">
        <v>19</v>
      </c>
      <c r="J117" s="7">
        <f t="shared" si="22"/>
        <v>62</v>
      </c>
      <c r="K117" s="4">
        <f t="shared" si="19"/>
        <v>19</v>
      </c>
      <c r="L117" s="4">
        <f t="shared" si="20"/>
        <v>28</v>
      </c>
      <c r="M117" s="4" t="str">
        <f t="shared" si="21"/>
        <v>入围</v>
      </c>
    </row>
    <row r="118" ht="15.05" spans="1:13">
      <c r="A118" s="4">
        <v>116</v>
      </c>
      <c r="B118" s="5" t="s">
        <v>314</v>
      </c>
      <c r="C118" s="5" t="s">
        <v>315</v>
      </c>
      <c r="D118" s="6" t="s">
        <v>269</v>
      </c>
      <c r="E118" s="6" t="s">
        <v>270</v>
      </c>
      <c r="F118" s="5" t="s">
        <v>271</v>
      </c>
      <c r="G118" s="4">
        <v>60.5</v>
      </c>
      <c r="H118" s="8">
        <v>14</v>
      </c>
      <c r="I118" s="7" t="s">
        <v>19</v>
      </c>
      <c r="J118" s="7">
        <f t="shared" si="22"/>
        <v>60.5</v>
      </c>
      <c r="K118" s="4">
        <f t="shared" si="19"/>
        <v>23</v>
      </c>
      <c r="L118" s="4">
        <f t="shared" si="20"/>
        <v>28</v>
      </c>
      <c r="M118" s="4" t="str">
        <f t="shared" si="21"/>
        <v>入围</v>
      </c>
    </row>
    <row r="119" ht="15.05" spans="1:13">
      <c r="A119" s="4">
        <v>117</v>
      </c>
      <c r="B119" s="5" t="s">
        <v>316</v>
      </c>
      <c r="C119" s="5" t="s">
        <v>317</v>
      </c>
      <c r="D119" s="6" t="s">
        <v>269</v>
      </c>
      <c r="E119" s="6" t="s">
        <v>270</v>
      </c>
      <c r="F119" s="5" t="s">
        <v>271</v>
      </c>
      <c r="G119" s="4">
        <v>60</v>
      </c>
      <c r="H119" s="8">
        <v>14</v>
      </c>
      <c r="I119" s="7" t="s">
        <v>19</v>
      </c>
      <c r="J119" s="7">
        <f t="shared" si="22"/>
        <v>60</v>
      </c>
      <c r="K119" s="4">
        <f t="shared" si="19"/>
        <v>24</v>
      </c>
      <c r="L119" s="4">
        <f t="shared" si="20"/>
        <v>28</v>
      </c>
      <c r="M119" s="4" t="str">
        <f t="shared" si="21"/>
        <v>入围</v>
      </c>
    </row>
    <row r="120" ht="15.05" spans="1:13">
      <c r="A120" s="4">
        <v>118</v>
      </c>
      <c r="B120" s="5" t="s">
        <v>318</v>
      </c>
      <c r="C120" s="5" t="s">
        <v>319</v>
      </c>
      <c r="D120" s="6" t="s">
        <v>269</v>
      </c>
      <c r="E120" s="6" t="s">
        <v>270</v>
      </c>
      <c r="F120" s="5" t="s">
        <v>271</v>
      </c>
      <c r="G120" s="4">
        <v>60</v>
      </c>
      <c r="H120" s="8">
        <v>14</v>
      </c>
      <c r="I120" s="7" t="s">
        <v>19</v>
      </c>
      <c r="J120" s="7">
        <f t="shared" si="22"/>
        <v>60</v>
      </c>
      <c r="K120" s="4">
        <f t="shared" si="19"/>
        <v>24</v>
      </c>
      <c r="L120" s="4">
        <f t="shared" si="20"/>
        <v>28</v>
      </c>
      <c r="M120" s="4" t="str">
        <f t="shared" si="21"/>
        <v>入围</v>
      </c>
    </row>
    <row r="121" ht="15.05" spans="1:13">
      <c r="A121" s="4">
        <v>119</v>
      </c>
      <c r="B121" s="5" t="s">
        <v>320</v>
      </c>
      <c r="C121" s="5" t="s">
        <v>321</v>
      </c>
      <c r="D121" s="6" t="s">
        <v>269</v>
      </c>
      <c r="E121" s="6" t="s">
        <v>270</v>
      </c>
      <c r="F121" s="5" t="s">
        <v>271</v>
      </c>
      <c r="G121" s="4">
        <v>60</v>
      </c>
      <c r="H121" s="8">
        <v>14</v>
      </c>
      <c r="I121" s="7" t="s">
        <v>19</v>
      </c>
      <c r="J121" s="7">
        <f t="shared" si="22"/>
        <v>60</v>
      </c>
      <c r="K121" s="4">
        <f t="shared" si="19"/>
        <v>24</v>
      </c>
      <c r="L121" s="4">
        <f t="shared" si="20"/>
        <v>28</v>
      </c>
      <c r="M121" s="4" t="str">
        <f t="shared" si="21"/>
        <v>入围</v>
      </c>
    </row>
    <row r="122" ht="15.05" spans="1:13">
      <c r="A122" s="4">
        <v>120</v>
      </c>
      <c r="B122" s="5" t="s">
        <v>322</v>
      </c>
      <c r="C122" s="5" t="s">
        <v>323</v>
      </c>
      <c r="D122" s="6" t="s">
        <v>269</v>
      </c>
      <c r="E122" s="6" t="s">
        <v>270</v>
      </c>
      <c r="F122" s="5" t="s">
        <v>271</v>
      </c>
      <c r="G122" s="4">
        <v>59.5</v>
      </c>
      <c r="H122" s="8">
        <v>14</v>
      </c>
      <c r="I122" s="7" t="s">
        <v>19</v>
      </c>
      <c r="J122" s="7">
        <f t="shared" si="22"/>
        <v>59.5</v>
      </c>
      <c r="K122" s="4">
        <f t="shared" si="19"/>
        <v>27</v>
      </c>
      <c r="L122" s="4">
        <f t="shared" si="20"/>
        <v>28</v>
      </c>
      <c r="M122" s="4" t="str">
        <f t="shared" si="21"/>
        <v>入围</v>
      </c>
    </row>
    <row r="123" ht="15.05" spans="1:13">
      <c r="A123" s="4">
        <v>121</v>
      </c>
      <c r="B123" s="5" t="s">
        <v>324</v>
      </c>
      <c r="C123" s="5" t="s">
        <v>325</v>
      </c>
      <c r="D123" s="6" t="s">
        <v>269</v>
      </c>
      <c r="E123" s="6" t="s">
        <v>270</v>
      </c>
      <c r="F123" s="5" t="s">
        <v>271</v>
      </c>
      <c r="G123" s="4">
        <v>59.5</v>
      </c>
      <c r="H123" s="8">
        <v>14</v>
      </c>
      <c r="I123" s="7" t="s">
        <v>19</v>
      </c>
      <c r="J123" s="7">
        <f t="shared" si="22"/>
        <v>59.5</v>
      </c>
      <c r="K123" s="4">
        <f t="shared" si="19"/>
        <v>27</v>
      </c>
      <c r="L123" s="4">
        <f t="shared" si="20"/>
        <v>28</v>
      </c>
      <c r="M123" s="4" t="str">
        <f t="shared" si="21"/>
        <v>入围</v>
      </c>
    </row>
    <row r="124" ht="15.05" spans="1:13">
      <c r="A124" s="4">
        <v>122</v>
      </c>
      <c r="B124" s="5" t="s">
        <v>326</v>
      </c>
      <c r="C124" s="5" t="s">
        <v>327</v>
      </c>
      <c r="D124" s="6" t="s">
        <v>269</v>
      </c>
      <c r="E124" s="6" t="s">
        <v>270</v>
      </c>
      <c r="F124" s="5" t="s">
        <v>271</v>
      </c>
      <c r="G124" s="4">
        <v>59.5</v>
      </c>
      <c r="H124" s="8">
        <v>14</v>
      </c>
      <c r="I124" s="7" t="s">
        <v>19</v>
      </c>
      <c r="J124" s="7">
        <f t="shared" si="22"/>
        <v>59.5</v>
      </c>
      <c r="K124" s="4">
        <f t="shared" si="19"/>
        <v>27</v>
      </c>
      <c r="L124" s="4">
        <f t="shared" si="20"/>
        <v>28</v>
      </c>
      <c r="M124" s="4" t="str">
        <f t="shared" si="21"/>
        <v>入围</v>
      </c>
    </row>
    <row r="125" ht="15.05" spans="1:13">
      <c r="A125" s="4">
        <v>123</v>
      </c>
      <c r="B125" s="5" t="s">
        <v>328</v>
      </c>
      <c r="C125" s="5" t="s">
        <v>329</v>
      </c>
      <c r="D125" s="6" t="s">
        <v>269</v>
      </c>
      <c r="E125" s="6" t="s">
        <v>330</v>
      </c>
      <c r="F125" s="5" t="s">
        <v>331</v>
      </c>
      <c r="G125" s="4">
        <v>72</v>
      </c>
      <c r="H125" s="8">
        <v>3</v>
      </c>
      <c r="I125" s="7" t="s">
        <v>19</v>
      </c>
      <c r="J125" s="7">
        <f t="shared" si="22"/>
        <v>72</v>
      </c>
      <c r="K125" s="4">
        <f t="shared" ref="K125:K130" si="23">COUNTIFS(F:F,F125,J:J,"&gt;"&amp;J125)+1</f>
        <v>1</v>
      </c>
      <c r="L125" s="4">
        <f t="shared" ref="L125:L155" si="24">IF(H125&lt;=2,H125*3,H125*2)</f>
        <v>6</v>
      </c>
      <c r="M125" s="4" t="str">
        <f t="shared" ref="M125:M155" si="25">IF(K125&lt;=L125,"入围","/")</f>
        <v>入围</v>
      </c>
    </row>
    <row r="126" ht="15.05" spans="1:13">
      <c r="A126" s="4">
        <v>124</v>
      </c>
      <c r="B126" s="5" t="s">
        <v>332</v>
      </c>
      <c r="C126" s="5" t="s">
        <v>333</v>
      </c>
      <c r="D126" s="6" t="s">
        <v>269</v>
      </c>
      <c r="E126" s="6" t="s">
        <v>330</v>
      </c>
      <c r="F126" s="5" t="s">
        <v>331</v>
      </c>
      <c r="G126" s="4">
        <v>72</v>
      </c>
      <c r="H126" s="8">
        <v>3</v>
      </c>
      <c r="I126" s="7" t="s">
        <v>19</v>
      </c>
      <c r="J126" s="7">
        <f t="shared" si="22"/>
        <v>72</v>
      </c>
      <c r="K126" s="4">
        <f t="shared" si="23"/>
        <v>1</v>
      </c>
      <c r="L126" s="4">
        <f t="shared" si="24"/>
        <v>6</v>
      </c>
      <c r="M126" s="4" t="str">
        <f t="shared" si="25"/>
        <v>入围</v>
      </c>
    </row>
    <row r="127" ht="15.05" spans="1:13">
      <c r="A127" s="4">
        <v>125</v>
      </c>
      <c r="B127" s="5" t="s">
        <v>334</v>
      </c>
      <c r="C127" s="5" t="s">
        <v>335</v>
      </c>
      <c r="D127" s="6" t="s">
        <v>269</v>
      </c>
      <c r="E127" s="6" t="s">
        <v>330</v>
      </c>
      <c r="F127" s="5" t="s">
        <v>331</v>
      </c>
      <c r="G127" s="4">
        <v>70</v>
      </c>
      <c r="H127" s="8">
        <v>3</v>
      </c>
      <c r="I127" s="7" t="s">
        <v>19</v>
      </c>
      <c r="J127" s="7">
        <f t="shared" si="22"/>
        <v>70</v>
      </c>
      <c r="K127" s="4">
        <f t="shared" si="23"/>
        <v>3</v>
      </c>
      <c r="L127" s="4">
        <f t="shared" si="24"/>
        <v>6</v>
      </c>
      <c r="M127" s="4" t="str">
        <f t="shared" si="25"/>
        <v>入围</v>
      </c>
    </row>
    <row r="128" ht="15.05" spans="1:13">
      <c r="A128" s="4">
        <v>126</v>
      </c>
      <c r="B128" s="5" t="s">
        <v>336</v>
      </c>
      <c r="C128" s="5" t="s">
        <v>337</v>
      </c>
      <c r="D128" s="6" t="s">
        <v>269</v>
      </c>
      <c r="E128" s="6" t="s">
        <v>330</v>
      </c>
      <c r="F128" s="5" t="s">
        <v>331</v>
      </c>
      <c r="G128" s="4">
        <v>69.5</v>
      </c>
      <c r="H128" s="8">
        <v>3</v>
      </c>
      <c r="I128" s="7" t="s">
        <v>19</v>
      </c>
      <c r="J128" s="7">
        <f t="shared" si="22"/>
        <v>69.5</v>
      </c>
      <c r="K128" s="4">
        <f t="shared" si="23"/>
        <v>4</v>
      </c>
      <c r="L128" s="4">
        <f t="shared" si="24"/>
        <v>6</v>
      </c>
      <c r="M128" s="4" t="str">
        <f t="shared" si="25"/>
        <v>入围</v>
      </c>
    </row>
    <row r="129" ht="15.05" spans="1:13">
      <c r="A129" s="4">
        <v>127</v>
      </c>
      <c r="B129" s="5" t="s">
        <v>338</v>
      </c>
      <c r="C129" s="5" t="s">
        <v>339</v>
      </c>
      <c r="D129" s="6" t="s">
        <v>269</v>
      </c>
      <c r="E129" s="6" t="s">
        <v>330</v>
      </c>
      <c r="F129" s="5" t="s">
        <v>331</v>
      </c>
      <c r="G129" s="4">
        <v>69</v>
      </c>
      <c r="H129" s="8">
        <v>3</v>
      </c>
      <c r="I129" s="7" t="s">
        <v>19</v>
      </c>
      <c r="J129" s="7">
        <f t="shared" si="22"/>
        <v>69</v>
      </c>
      <c r="K129" s="4">
        <f t="shared" si="23"/>
        <v>5</v>
      </c>
      <c r="L129" s="4">
        <f t="shared" si="24"/>
        <v>6</v>
      </c>
      <c r="M129" s="4" t="str">
        <f t="shared" si="25"/>
        <v>入围</v>
      </c>
    </row>
    <row r="130" ht="15.05" spans="1:13">
      <c r="A130" s="4">
        <v>128</v>
      </c>
      <c r="B130" s="5" t="s">
        <v>340</v>
      </c>
      <c r="C130" s="5" t="s">
        <v>341</v>
      </c>
      <c r="D130" s="6" t="s">
        <v>269</v>
      </c>
      <c r="E130" s="6" t="s">
        <v>330</v>
      </c>
      <c r="F130" s="5" t="s">
        <v>331</v>
      </c>
      <c r="G130" s="4">
        <v>69</v>
      </c>
      <c r="H130" s="8">
        <v>3</v>
      </c>
      <c r="I130" s="7" t="s">
        <v>19</v>
      </c>
      <c r="J130" s="7">
        <f t="shared" si="22"/>
        <v>69</v>
      </c>
      <c r="K130" s="4">
        <f t="shared" si="23"/>
        <v>5</v>
      </c>
      <c r="L130" s="4">
        <f t="shared" si="24"/>
        <v>6</v>
      </c>
      <c r="M130" s="4" t="str">
        <f t="shared" si="25"/>
        <v>入围</v>
      </c>
    </row>
    <row r="131" ht="15.05" spans="1:13">
      <c r="A131" s="4">
        <v>129</v>
      </c>
      <c r="B131" s="5" t="s">
        <v>342</v>
      </c>
      <c r="C131" s="5" t="s">
        <v>343</v>
      </c>
      <c r="D131" s="6" t="s">
        <v>269</v>
      </c>
      <c r="E131" s="6" t="s">
        <v>118</v>
      </c>
      <c r="F131" s="5" t="s">
        <v>344</v>
      </c>
      <c r="G131" s="4">
        <v>64</v>
      </c>
      <c r="H131" s="8">
        <v>1</v>
      </c>
      <c r="I131" s="7" t="s">
        <v>19</v>
      </c>
      <c r="J131" s="7">
        <f t="shared" ref="J131:J155" si="26">G131</f>
        <v>64</v>
      </c>
      <c r="K131" s="4">
        <f>COUNTIFS(F:F,F131,J:J,"&gt;"&amp;J131)+1</f>
        <v>1</v>
      </c>
      <c r="L131" s="4">
        <f t="shared" si="24"/>
        <v>3</v>
      </c>
      <c r="M131" s="4" t="str">
        <f t="shared" si="25"/>
        <v>入围</v>
      </c>
    </row>
    <row r="132" ht="15.05" spans="1:13">
      <c r="A132" s="4">
        <v>130</v>
      </c>
      <c r="B132" s="5" t="s">
        <v>345</v>
      </c>
      <c r="C132" s="5" t="s">
        <v>346</v>
      </c>
      <c r="D132" s="6" t="s">
        <v>269</v>
      </c>
      <c r="E132" s="6" t="s">
        <v>118</v>
      </c>
      <c r="F132" s="5" t="s">
        <v>344</v>
      </c>
      <c r="G132" s="4">
        <v>53.5</v>
      </c>
      <c r="H132" s="8">
        <v>1</v>
      </c>
      <c r="I132" s="7" t="s">
        <v>19</v>
      </c>
      <c r="J132" s="7">
        <f t="shared" si="26"/>
        <v>53.5</v>
      </c>
      <c r="K132" s="4">
        <f>COUNTIFS(F:F,F132,J:J,"&gt;"&amp;J132)+1</f>
        <v>2</v>
      </c>
      <c r="L132" s="4">
        <f t="shared" si="24"/>
        <v>3</v>
      </c>
      <c r="M132" s="4" t="str">
        <f t="shared" si="25"/>
        <v>入围</v>
      </c>
    </row>
    <row r="133" ht="15.05" spans="1:13">
      <c r="A133" s="4">
        <v>131</v>
      </c>
      <c r="B133" s="5" t="s">
        <v>347</v>
      </c>
      <c r="C133" s="5" t="s">
        <v>348</v>
      </c>
      <c r="D133" s="6" t="s">
        <v>269</v>
      </c>
      <c r="E133" s="6" t="s">
        <v>118</v>
      </c>
      <c r="F133" s="5" t="s">
        <v>344</v>
      </c>
      <c r="G133" s="4">
        <v>52.5</v>
      </c>
      <c r="H133" s="8">
        <v>1</v>
      </c>
      <c r="I133" s="7" t="s">
        <v>19</v>
      </c>
      <c r="J133" s="7">
        <f t="shared" si="26"/>
        <v>52.5</v>
      </c>
      <c r="K133" s="4">
        <f>COUNTIFS(F:F,F133,J:J,"&gt;"&amp;J133)+1</f>
        <v>3</v>
      </c>
      <c r="L133" s="4">
        <f t="shared" si="24"/>
        <v>3</v>
      </c>
      <c r="M133" s="4" t="str">
        <f t="shared" si="25"/>
        <v>入围</v>
      </c>
    </row>
    <row r="134" ht="30.05" spans="1:13">
      <c r="A134" s="4">
        <v>132</v>
      </c>
      <c r="B134" s="5" t="s">
        <v>349</v>
      </c>
      <c r="C134" s="5" t="s">
        <v>350</v>
      </c>
      <c r="D134" s="6" t="s">
        <v>351</v>
      </c>
      <c r="E134" s="6" t="s">
        <v>352</v>
      </c>
      <c r="F134" s="5" t="s">
        <v>353</v>
      </c>
      <c r="G134" s="4">
        <v>72.5</v>
      </c>
      <c r="H134" s="8">
        <v>1</v>
      </c>
      <c r="I134" s="7" t="s">
        <v>19</v>
      </c>
      <c r="J134" s="7">
        <f t="shared" si="26"/>
        <v>72.5</v>
      </c>
      <c r="K134" s="4">
        <f>COUNTIFS(F:F,F134,J:J,"&gt;"&amp;J134)+1</f>
        <v>1</v>
      </c>
      <c r="L134" s="4">
        <f t="shared" si="24"/>
        <v>3</v>
      </c>
      <c r="M134" s="4" t="str">
        <f t="shared" si="25"/>
        <v>入围</v>
      </c>
    </row>
    <row r="135" ht="30.05" spans="1:13">
      <c r="A135" s="4">
        <v>133</v>
      </c>
      <c r="B135" s="5" t="s">
        <v>354</v>
      </c>
      <c r="C135" s="5" t="s">
        <v>355</v>
      </c>
      <c r="D135" s="6" t="s">
        <v>351</v>
      </c>
      <c r="E135" s="6" t="s">
        <v>352</v>
      </c>
      <c r="F135" s="5" t="s">
        <v>353</v>
      </c>
      <c r="G135" s="4">
        <v>69</v>
      </c>
      <c r="H135" s="8">
        <v>1</v>
      </c>
      <c r="I135" s="7" t="s">
        <v>19</v>
      </c>
      <c r="J135" s="7">
        <f t="shared" si="26"/>
        <v>69</v>
      </c>
      <c r="K135" s="4">
        <f>COUNTIFS(F:F,F135,J:J,"&gt;"&amp;J135)+1</f>
        <v>2</v>
      </c>
      <c r="L135" s="4">
        <f t="shared" si="24"/>
        <v>3</v>
      </c>
      <c r="M135" s="4" t="str">
        <f t="shared" si="25"/>
        <v>入围</v>
      </c>
    </row>
    <row r="136" ht="30.05" spans="1:13">
      <c r="A136" s="4">
        <v>134</v>
      </c>
      <c r="B136" s="5" t="s">
        <v>356</v>
      </c>
      <c r="C136" s="5" t="s">
        <v>357</v>
      </c>
      <c r="D136" s="6" t="s">
        <v>351</v>
      </c>
      <c r="E136" s="6" t="s">
        <v>352</v>
      </c>
      <c r="F136" s="5" t="s">
        <v>353</v>
      </c>
      <c r="G136" s="4">
        <v>68.5</v>
      </c>
      <c r="H136" s="8">
        <v>1</v>
      </c>
      <c r="I136" s="7" t="s">
        <v>19</v>
      </c>
      <c r="J136" s="7">
        <f t="shared" si="26"/>
        <v>68.5</v>
      </c>
      <c r="K136" s="4">
        <f>COUNTIFS(F:F,F136,J:J,"&gt;"&amp;J136)+1</f>
        <v>3</v>
      </c>
      <c r="L136" s="4">
        <f t="shared" si="24"/>
        <v>3</v>
      </c>
      <c r="M136" s="4" t="str">
        <f t="shared" si="25"/>
        <v>入围</v>
      </c>
    </row>
    <row r="137" ht="30.05" spans="1:13">
      <c r="A137" s="4">
        <v>135</v>
      </c>
      <c r="B137" s="5" t="s">
        <v>358</v>
      </c>
      <c r="C137" s="5" t="s">
        <v>359</v>
      </c>
      <c r="D137" s="6" t="s">
        <v>351</v>
      </c>
      <c r="E137" s="6" t="s">
        <v>352</v>
      </c>
      <c r="F137" s="5" t="s">
        <v>353</v>
      </c>
      <c r="G137" s="4">
        <v>68.5</v>
      </c>
      <c r="H137" s="8">
        <v>1</v>
      </c>
      <c r="I137" s="7" t="s">
        <v>19</v>
      </c>
      <c r="J137" s="7">
        <f t="shared" si="26"/>
        <v>68.5</v>
      </c>
      <c r="K137" s="4">
        <f>COUNTIFS(F:F,F137,J:J,"&gt;"&amp;J137)+1</f>
        <v>3</v>
      </c>
      <c r="L137" s="4">
        <f t="shared" si="24"/>
        <v>3</v>
      </c>
      <c r="M137" s="4" t="str">
        <f t="shared" si="25"/>
        <v>入围</v>
      </c>
    </row>
    <row r="138" ht="15.05" spans="1:13">
      <c r="A138" s="4">
        <v>136</v>
      </c>
      <c r="B138" s="5" t="s">
        <v>360</v>
      </c>
      <c r="C138" s="5" t="s">
        <v>361</v>
      </c>
      <c r="D138" s="6" t="s">
        <v>362</v>
      </c>
      <c r="E138" s="6" t="s">
        <v>363</v>
      </c>
      <c r="F138" s="5" t="s">
        <v>364</v>
      </c>
      <c r="G138" s="4">
        <v>67.5</v>
      </c>
      <c r="H138" s="8">
        <v>2</v>
      </c>
      <c r="I138" s="7" t="s">
        <v>19</v>
      </c>
      <c r="J138" s="7">
        <f t="shared" si="26"/>
        <v>67.5</v>
      </c>
      <c r="K138" s="4">
        <f>COUNTIFS(F:F,F138,J:J,"&gt;"&amp;J138)+1</f>
        <v>1</v>
      </c>
      <c r="L138" s="4">
        <f t="shared" si="24"/>
        <v>6</v>
      </c>
      <c r="M138" s="4" t="str">
        <f t="shared" si="25"/>
        <v>入围</v>
      </c>
    </row>
    <row r="139" ht="15.05" spans="1:13">
      <c r="A139" s="4">
        <v>137</v>
      </c>
      <c r="B139" s="5" t="s">
        <v>365</v>
      </c>
      <c r="C139" s="5" t="s">
        <v>366</v>
      </c>
      <c r="D139" s="6" t="s">
        <v>362</v>
      </c>
      <c r="E139" s="6" t="s">
        <v>363</v>
      </c>
      <c r="F139" s="5" t="s">
        <v>364</v>
      </c>
      <c r="G139" s="4">
        <v>63</v>
      </c>
      <c r="H139" s="8">
        <v>2</v>
      </c>
      <c r="I139" s="7" t="s">
        <v>19</v>
      </c>
      <c r="J139" s="7">
        <f t="shared" si="26"/>
        <v>63</v>
      </c>
      <c r="K139" s="4">
        <f>COUNTIFS(F:F,F139,J:J,"&gt;"&amp;J139)+1</f>
        <v>2</v>
      </c>
      <c r="L139" s="4">
        <f t="shared" si="24"/>
        <v>6</v>
      </c>
      <c r="M139" s="4" t="str">
        <f t="shared" si="25"/>
        <v>入围</v>
      </c>
    </row>
    <row r="140" ht="15.05" spans="1:13">
      <c r="A140" s="4">
        <v>138</v>
      </c>
      <c r="B140" s="5" t="s">
        <v>367</v>
      </c>
      <c r="C140" s="5" t="s">
        <v>368</v>
      </c>
      <c r="D140" s="6" t="s">
        <v>362</v>
      </c>
      <c r="E140" s="6" t="s">
        <v>363</v>
      </c>
      <c r="F140" s="5" t="s">
        <v>364</v>
      </c>
      <c r="G140" s="4">
        <v>60</v>
      </c>
      <c r="H140" s="8">
        <v>2</v>
      </c>
      <c r="I140" s="7" t="s">
        <v>19</v>
      </c>
      <c r="J140" s="7">
        <f t="shared" si="26"/>
        <v>60</v>
      </c>
      <c r="K140" s="4">
        <f>COUNTIFS(F:F,F140,J:J,"&gt;"&amp;J140)+1</f>
        <v>3</v>
      </c>
      <c r="L140" s="4">
        <f t="shared" si="24"/>
        <v>6</v>
      </c>
      <c r="M140" s="4" t="str">
        <f t="shared" si="25"/>
        <v>入围</v>
      </c>
    </row>
    <row r="141" ht="15.05" spans="1:13">
      <c r="A141" s="4">
        <v>139</v>
      </c>
      <c r="B141" s="5" t="s">
        <v>369</v>
      </c>
      <c r="C141" s="5" t="s">
        <v>370</v>
      </c>
      <c r="D141" s="6" t="s">
        <v>362</v>
      </c>
      <c r="E141" s="6" t="s">
        <v>363</v>
      </c>
      <c r="F141" s="5" t="s">
        <v>364</v>
      </c>
      <c r="G141" s="4">
        <v>59</v>
      </c>
      <c r="H141" s="8">
        <v>2</v>
      </c>
      <c r="I141" s="7" t="s">
        <v>19</v>
      </c>
      <c r="J141" s="7">
        <f t="shared" si="26"/>
        <v>59</v>
      </c>
      <c r="K141" s="4">
        <f>COUNTIFS(F:F,F141,J:J,"&gt;"&amp;J141)+1</f>
        <v>4</v>
      </c>
      <c r="L141" s="4">
        <f t="shared" si="24"/>
        <v>6</v>
      </c>
      <c r="M141" s="4" t="str">
        <f t="shared" si="25"/>
        <v>入围</v>
      </c>
    </row>
    <row r="142" ht="15.05" spans="1:13">
      <c r="A142" s="4">
        <v>140</v>
      </c>
      <c r="B142" s="5" t="s">
        <v>371</v>
      </c>
      <c r="C142" s="5" t="s">
        <v>372</v>
      </c>
      <c r="D142" s="6" t="s">
        <v>362</v>
      </c>
      <c r="E142" s="6" t="s">
        <v>363</v>
      </c>
      <c r="F142" s="5" t="s">
        <v>364</v>
      </c>
      <c r="G142" s="4">
        <v>57</v>
      </c>
      <c r="H142" s="8">
        <v>2</v>
      </c>
      <c r="I142" s="7" t="s">
        <v>19</v>
      </c>
      <c r="J142" s="7">
        <f t="shared" si="26"/>
        <v>57</v>
      </c>
      <c r="K142" s="4">
        <f>COUNTIFS(F:F,F142,J:J,"&gt;"&amp;J142)+1</f>
        <v>5</v>
      </c>
      <c r="L142" s="4">
        <f t="shared" si="24"/>
        <v>6</v>
      </c>
      <c r="M142" s="4" t="str">
        <f t="shared" si="25"/>
        <v>入围</v>
      </c>
    </row>
    <row r="143" ht="15.05" spans="1:13">
      <c r="A143" s="4">
        <v>141</v>
      </c>
      <c r="B143" s="5" t="s">
        <v>373</v>
      </c>
      <c r="C143" s="5" t="s">
        <v>374</v>
      </c>
      <c r="D143" s="6" t="s">
        <v>375</v>
      </c>
      <c r="E143" s="6" t="s">
        <v>376</v>
      </c>
      <c r="F143" s="5" t="s">
        <v>377</v>
      </c>
      <c r="G143" s="4">
        <v>63.5</v>
      </c>
      <c r="H143" s="8">
        <v>1</v>
      </c>
      <c r="I143" s="7" t="s">
        <v>19</v>
      </c>
      <c r="J143" s="7">
        <f t="shared" si="26"/>
        <v>63.5</v>
      </c>
      <c r="K143" s="4">
        <f>COUNTIFS(F:F,F143,J:J,"&gt;"&amp;J143)+1</f>
        <v>1</v>
      </c>
      <c r="L143" s="4">
        <f t="shared" si="24"/>
        <v>3</v>
      </c>
      <c r="M143" s="4" t="str">
        <f t="shared" si="25"/>
        <v>入围</v>
      </c>
    </row>
    <row r="144" ht="15.05" spans="1:13">
      <c r="A144" s="4">
        <v>142</v>
      </c>
      <c r="B144" s="5" t="s">
        <v>378</v>
      </c>
      <c r="C144" s="5" t="s">
        <v>379</v>
      </c>
      <c r="D144" s="6" t="s">
        <v>375</v>
      </c>
      <c r="E144" s="6" t="s">
        <v>376</v>
      </c>
      <c r="F144" s="5" t="s">
        <v>377</v>
      </c>
      <c r="G144" s="4">
        <v>63</v>
      </c>
      <c r="H144" s="8">
        <v>1</v>
      </c>
      <c r="I144" s="7" t="s">
        <v>19</v>
      </c>
      <c r="J144" s="7">
        <f t="shared" si="26"/>
        <v>63</v>
      </c>
      <c r="K144" s="4">
        <f>COUNTIFS(F:F,F144,J:J,"&gt;"&amp;J144)+1</f>
        <v>2</v>
      </c>
      <c r="L144" s="4">
        <f t="shared" si="24"/>
        <v>3</v>
      </c>
      <c r="M144" s="4" t="str">
        <f t="shared" si="25"/>
        <v>入围</v>
      </c>
    </row>
    <row r="145" ht="15.05" spans="1:13">
      <c r="A145" s="4">
        <v>143</v>
      </c>
      <c r="B145" s="5" t="s">
        <v>380</v>
      </c>
      <c r="C145" s="5" t="s">
        <v>381</v>
      </c>
      <c r="D145" s="6" t="s">
        <v>375</v>
      </c>
      <c r="E145" s="6" t="s">
        <v>376</v>
      </c>
      <c r="F145" s="5" t="s">
        <v>377</v>
      </c>
      <c r="G145" s="4">
        <v>62</v>
      </c>
      <c r="H145" s="8">
        <v>1</v>
      </c>
      <c r="I145" s="7" t="s">
        <v>19</v>
      </c>
      <c r="J145" s="7">
        <f t="shared" si="26"/>
        <v>62</v>
      </c>
      <c r="K145" s="4">
        <f>COUNTIFS(F:F,F145,J:J,"&gt;"&amp;J145)+1</f>
        <v>3</v>
      </c>
      <c r="L145" s="4">
        <f t="shared" si="24"/>
        <v>3</v>
      </c>
      <c r="M145" s="4" t="str">
        <f t="shared" si="25"/>
        <v>入围</v>
      </c>
    </row>
    <row r="146" ht="15.05" spans="1:13">
      <c r="A146" s="4">
        <v>144</v>
      </c>
      <c r="B146" s="5" t="s">
        <v>382</v>
      </c>
      <c r="C146" s="5" t="s">
        <v>383</v>
      </c>
      <c r="D146" s="6" t="s">
        <v>384</v>
      </c>
      <c r="E146" s="6" t="s">
        <v>385</v>
      </c>
      <c r="F146" s="5" t="s">
        <v>386</v>
      </c>
      <c r="G146" s="4">
        <v>75</v>
      </c>
      <c r="H146" s="8">
        <v>1</v>
      </c>
      <c r="I146" s="7" t="s">
        <v>19</v>
      </c>
      <c r="J146" s="7">
        <f t="shared" si="26"/>
        <v>75</v>
      </c>
      <c r="K146" s="4">
        <f>COUNTIFS(F:F,F146,J:J,"&gt;"&amp;J146)+1</f>
        <v>1</v>
      </c>
      <c r="L146" s="4">
        <f t="shared" si="24"/>
        <v>3</v>
      </c>
      <c r="M146" s="4" t="str">
        <f t="shared" si="25"/>
        <v>入围</v>
      </c>
    </row>
    <row r="147" ht="15.05" spans="1:13">
      <c r="A147" s="4">
        <v>145</v>
      </c>
      <c r="B147" s="5" t="s">
        <v>387</v>
      </c>
      <c r="C147" s="5" t="s">
        <v>388</v>
      </c>
      <c r="D147" s="6" t="s">
        <v>384</v>
      </c>
      <c r="E147" s="6" t="s">
        <v>385</v>
      </c>
      <c r="F147" s="5" t="s">
        <v>386</v>
      </c>
      <c r="G147" s="4">
        <v>70</v>
      </c>
      <c r="H147" s="8">
        <v>1</v>
      </c>
      <c r="I147" s="7" t="s">
        <v>19</v>
      </c>
      <c r="J147" s="7">
        <f t="shared" si="26"/>
        <v>70</v>
      </c>
      <c r="K147" s="4">
        <f>COUNTIFS(F:F,F147,J:J,"&gt;"&amp;J147)+1</f>
        <v>2</v>
      </c>
      <c r="L147" s="4">
        <f t="shared" si="24"/>
        <v>3</v>
      </c>
      <c r="M147" s="4" t="str">
        <f t="shared" si="25"/>
        <v>入围</v>
      </c>
    </row>
    <row r="148" ht="15.05" spans="1:13">
      <c r="A148" s="4">
        <v>146</v>
      </c>
      <c r="B148" s="5" t="s">
        <v>389</v>
      </c>
      <c r="C148" s="5" t="s">
        <v>390</v>
      </c>
      <c r="D148" s="6" t="s">
        <v>384</v>
      </c>
      <c r="E148" s="6" t="s">
        <v>385</v>
      </c>
      <c r="F148" s="5" t="s">
        <v>386</v>
      </c>
      <c r="G148" s="4">
        <v>68.5</v>
      </c>
      <c r="H148" s="8">
        <v>1</v>
      </c>
      <c r="I148" s="7" t="s">
        <v>19</v>
      </c>
      <c r="J148" s="7">
        <f t="shared" si="26"/>
        <v>68.5</v>
      </c>
      <c r="K148" s="4">
        <f>COUNTIFS(F:F,F148,J:J,"&gt;"&amp;J148)+1</f>
        <v>3</v>
      </c>
      <c r="L148" s="4">
        <f t="shared" si="24"/>
        <v>3</v>
      </c>
      <c r="M148" s="4" t="str">
        <f t="shared" si="25"/>
        <v>入围</v>
      </c>
    </row>
    <row r="149" ht="15.05" spans="1:13">
      <c r="A149" s="4">
        <v>147</v>
      </c>
      <c r="B149" s="5" t="s">
        <v>391</v>
      </c>
      <c r="C149" s="5" t="s">
        <v>392</v>
      </c>
      <c r="D149" s="6" t="s">
        <v>393</v>
      </c>
      <c r="E149" s="6" t="s">
        <v>77</v>
      </c>
      <c r="F149" s="5" t="s">
        <v>394</v>
      </c>
      <c r="G149" s="4">
        <v>73</v>
      </c>
      <c r="H149" s="8">
        <v>1</v>
      </c>
      <c r="I149" s="7" t="s">
        <v>19</v>
      </c>
      <c r="J149" s="7">
        <f t="shared" si="26"/>
        <v>73</v>
      </c>
      <c r="K149" s="4">
        <f>COUNTIFS(F:F,F149,J:J,"&gt;"&amp;J149)+1</f>
        <v>1</v>
      </c>
      <c r="L149" s="4">
        <f t="shared" si="24"/>
        <v>3</v>
      </c>
      <c r="M149" s="4" t="str">
        <f t="shared" si="25"/>
        <v>入围</v>
      </c>
    </row>
    <row r="150" ht="15.05" spans="1:13">
      <c r="A150" s="4">
        <v>148</v>
      </c>
      <c r="B150" s="5" t="s">
        <v>395</v>
      </c>
      <c r="C150" s="5" t="s">
        <v>396</v>
      </c>
      <c r="D150" s="6" t="s">
        <v>393</v>
      </c>
      <c r="E150" s="6" t="s">
        <v>77</v>
      </c>
      <c r="F150" s="5" t="s">
        <v>394</v>
      </c>
      <c r="G150" s="4">
        <v>63</v>
      </c>
      <c r="H150" s="8">
        <v>1</v>
      </c>
      <c r="I150" s="7" t="s">
        <v>19</v>
      </c>
      <c r="J150" s="7">
        <f t="shared" si="26"/>
        <v>63</v>
      </c>
      <c r="K150" s="4">
        <f>COUNTIFS(F:F,F150,J:J,"&gt;"&amp;J150)+1</f>
        <v>2</v>
      </c>
      <c r="L150" s="4">
        <f t="shared" si="24"/>
        <v>3</v>
      </c>
      <c r="M150" s="4" t="str">
        <f t="shared" si="25"/>
        <v>入围</v>
      </c>
    </row>
    <row r="151" ht="15.05" spans="1:13">
      <c r="A151" s="4">
        <v>149</v>
      </c>
      <c r="B151" s="5" t="s">
        <v>397</v>
      </c>
      <c r="C151" s="5" t="s">
        <v>398</v>
      </c>
      <c r="D151" s="6" t="s">
        <v>393</v>
      </c>
      <c r="E151" s="6" t="s">
        <v>77</v>
      </c>
      <c r="F151" s="5" t="s">
        <v>394</v>
      </c>
      <c r="G151" s="4">
        <v>59.5</v>
      </c>
      <c r="H151" s="8">
        <v>1</v>
      </c>
      <c r="I151" s="7" t="s">
        <v>19</v>
      </c>
      <c r="J151" s="7">
        <f t="shared" si="26"/>
        <v>59.5</v>
      </c>
      <c r="K151" s="4">
        <f>COUNTIFS(F:F,F151,J:J,"&gt;"&amp;J151)+1</f>
        <v>3</v>
      </c>
      <c r="L151" s="4">
        <f t="shared" si="24"/>
        <v>3</v>
      </c>
      <c r="M151" s="4" t="str">
        <f t="shared" si="25"/>
        <v>入围</v>
      </c>
    </row>
    <row r="152" ht="15.05" spans="1:13">
      <c r="A152" s="4">
        <v>150</v>
      </c>
      <c r="B152" s="5" t="s">
        <v>399</v>
      </c>
      <c r="C152" s="5" t="s">
        <v>400</v>
      </c>
      <c r="D152" s="6" t="s">
        <v>401</v>
      </c>
      <c r="E152" s="6" t="s">
        <v>402</v>
      </c>
      <c r="F152" s="5" t="s">
        <v>403</v>
      </c>
      <c r="G152" s="4">
        <v>73</v>
      </c>
      <c r="H152" s="8">
        <v>1</v>
      </c>
      <c r="I152" s="7" t="s">
        <v>19</v>
      </c>
      <c r="J152" s="7">
        <f t="shared" si="26"/>
        <v>73</v>
      </c>
      <c r="K152" s="4">
        <f>COUNTIFS(F:F,F152,J:J,"&gt;"&amp;J152)+1</f>
        <v>1</v>
      </c>
      <c r="L152" s="4">
        <f t="shared" si="24"/>
        <v>3</v>
      </c>
      <c r="M152" s="4" t="str">
        <f t="shared" si="25"/>
        <v>入围</v>
      </c>
    </row>
    <row r="153" ht="15.05" spans="1:13">
      <c r="A153" s="4">
        <v>151</v>
      </c>
      <c r="B153" s="5" t="s">
        <v>404</v>
      </c>
      <c r="C153" s="5" t="s">
        <v>405</v>
      </c>
      <c r="D153" s="6" t="s">
        <v>401</v>
      </c>
      <c r="E153" s="6" t="s">
        <v>402</v>
      </c>
      <c r="F153" s="5" t="s">
        <v>403</v>
      </c>
      <c r="G153" s="4">
        <v>68</v>
      </c>
      <c r="H153" s="8">
        <v>1</v>
      </c>
      <c r="I153" s="7" t="s">
        <v>19</v>
      </c>
      <c r="J153" s="7">
        <f t="shared" si="26"/>
        <v>68</v>
      </c>
      <c r="K153" s="4">
        <f>COUNTIFS(F:F,F153,J:J,"&gt;"&amp;J153)+1</f>
        <v>2</v>
      </c>
      <c r="L153" s="4">
        <f t="shared" si="24"/>
        <v>3</v>
      </c>
      <c r="M153" s="4" t="str">
        <f t="shared" si="25"/>
        <v>入围</v>
      </c>
    </row>
    <row r="154" ht="15.05" spans="1:13">
      <c r="A154" s="4">
        <v>152</v>
      </c>
      <c r="B154" s="5" t="s">
        <v>406</v>
      </c>
      <c r="C154" s="5" t="s">
        <v>407</v>
      </c>
      <c r="D154" s="6" t="s">
        <v>401</v>
      </c>
      <c r="E154" s="6" t="s">
        <v>402</v>
      </c>
      <c r="F154" s="5" t="s">
        <v>403</v>
      </c>
      <c r="G154" s="4">
        <v>65</v>
      </c>
      <c r="H154" s="8">
        <v>1</v>
      </c>
      <c r="I154" s="7" t="s">
        <v>19</v>
      </c>
      <c r="J154" s="7">
        <f t="shared" si="26"/>
        <v>65</v>
      </c>
      <c r="K154" s="4">
        <f>COUNTIFS(F:F,F154,J:J,"&gt;"&amp;J154)+1</f>
        <v>3</v>
      </c>
      <c r="L154" s="4">
        <f t="shared" si="24"/>
        <v>3</v>
      </c>
      <c r="M154" s="4" t="str">
        <f t="shared" si="25"/>
        <v>入围</v>
      </c>
    </row>
    <row r="155" ht="15.05" spans="1:13">
      <c r="A155" s="4">
        <v>153</v>
      </c>
      <c r="B155" s="5" t="s">
        <v>408</v>
      </c>
      <c r="C155" s="5" t="s">
        <v>409</v>
      </c>
      <c r="D155" s="6" t="s">
        <v>401</v>
      </c>
      <c r="E155" s="6" t="s">
        <v>402</v>
      </c>
      <c r="F155" s="5" t="s">
        <v>403</v>
      </c>
      <c r="G155" s="4">
        <v>65</v>
      </c>
      <c r="H155" s="8">
        <v>1</v>
      </c>
      <c r="I155" s="7" t="s">
        <v>19</v>
      </c>
      <c r="J155" s="7">
        <f t="shared" si="26"/>
        <v>65</v>
      </c>
      <c r="K155" s="4">
        <f>COUNTIFS(F:F,F155,J:J,"&gt;"&amp;J155)+1</f>
        <v>3</v>
      </c>
      <c r="L155" s="4">
        <f t="shared" si="24"/>
        <v>3</v>
      </c>
      <c r="M155" s="4" t="str">
        <f t="shared" si="25"/>
        <v>入围</v>
      </c>
    </row>
    <row r="156" ht="15.05" spans="1:13">
      <c r="A156" s="4">
        <v>154</v>
      </c>
      <c r="B156" s="5" t="s">
        <v>410</v>
      </c>
      <c r="C156" s="5" t="s">
        <v>411</v>
      </c>
      <c r="D156" s="6" t="s">
        <v>412</v>
      </c>
      <c r="E156" s="6" t="s">
        <v>413</v>
      </c>
      <c r="F156" s="5" t="s">
        <v>414</v>
      </c>
      <c r="G156" s="4">
        <v>69.5</v>
      </c>
      <c r="H156" s="8">
        <v>8</v>
      </c>
      <c r="I156" s="7" t="s">
        <v>415</v>
      </c>
      <c r="J156" s="7">
        <f t="shared" ref="J156:J171" si="27">G156</f>
        <v>69.5</v>
      </c>
      <c r="K156" s="4">
        <f t="shared" ref="K156:K170" si="28">COUNTIFS(F:F,F156,J:J,"&gt;"&amp;J156)+1</f>
        <v>1</v>
      </c>
      <c r="L156" s="4">
        <f t="shared" ref="L156:L171" si="29">IF(H156&lt;=2,H156*3,H156*2)</f>
        <v>16</v>
      </c>
      <c r="M156" s="4" t="str">
        <f t="shared" ref="M156:M172" si="30">IF(K156&lt;=L156,"入围","/")</f>
        <v>入围</v>
      </c>
    </row>
    <row r="157" ht="15.05" spans="1:13">
      <c r="A157" s="4">
        <v>155</v>
      </c>
      <c r="B157" s="5" t="s">
        <v>416</v>
      </c>
      <c r="C157" s="5" t="s">
        <v>417</v>
      </c>
      <c r="D157" s="6" t="s">
        <v>412</v>
      </c>
      <c r="E157" s="6" t="s">
        <v>413</v>
      </c>
      <c r="F157" s="5" t="s">
        <v>414</v>
      </c>
      <c r="G157" s="4">
        <v>68</v>
      </c>
      <c r="H157" s="8">
        <v>8</v>
      </c>
      <c r="I157" s="7" t="s">
        <v>415</v>
      </c>
      <c r="J157" s="7">
        <f t="shared" si="27"/>
        <v>68</v>
      </c>
      <c r="K157" s="4">
        <f t="shared" si="28"/>
        <v>2</v>
      </c>
      <c r="L157" s="4">
        <f t="shared" si="29"/>
        <v>16</v>
      </c>
      <c r="M157" s="4" t="str">
        <f t="shared" si="30"/>
        <v>入围</v>
      </c>
    </row>
    <row r="158" ht="15.05" spans="1:13">
      <c r="A158" s="4">
        <v>156</v>
      </c>
      <c r="B158" s="5" t="s">
        <v>418</v>
      </c>
      <c r="C158" s="5" t="s">
        <v>419</v>
      </c>
      <c r="D158" s="6" t="s">
        <v>412</v>
      </c>
      <c r="E158" s="6" t="s">
        <v>413</v>
      </c>
      <c r="F158" s="5" t="s">
        <v>414</v>
      </c>
      <c r="G158" s="4">
        <v>66</v>
      </c>
      <c r="H158" s="8">
        <v>8</v>
      </c>
      <c r="I158" s="7" t="s">
        <v>415</v>
      </c>
      <c r="J158" s="7">
        <f t="shared" si="27"/>
        <v>66</v>
      </c>
      <c r="K158" s="4">
        <f t="shared" si="28"/>
        <v>3</v>
      </c>
      <c r="L158" s="4">
        <f t="shared" si="29"/>
        <v>16</v>
      </c>
      <c r="M158" s="4" t="str">
        <f t="shared" si="30"/>
        <v>入围</v>
      </c>
    </row>
    <row r="159" ht="15.05" spans="1:13">
      <c r="A159" s="4">
        <v>157</v>
      </c>
      <c r="B159" s="5" t="s">
        <v>420</v>
      </c>
      <c r="C159" s="5" t="s">
        <v>421</v>
      </c>
      <c r="D159" s="6" t="s">
        <v>412</v>
      </c>
      <c r="E159" s="6" t="s">
        <v>413</v>
      </c>
      <c r="F159" s="5" t="s">
        <v>414</v>
      </c>
      <c r="G159" s="4">
        <v>65.5</v>
      </c>
      <c r="H159" s="8">
        <v>8</v>
      </c>
      <c r="I159" s="7" t="s">
        <v>415</v>
      </c>
      <c r="J159" s="7">
        <f t="shared" si="27"/>
        <v>65.5</v>
      </c>
      <c r="K159" s="4">
        <f t="shared" si="28"/>
        <v>4</v>
      </c>
      <c r="L159" s="4">
        <f t="shared" si="29"/>
        <v>16</v>
      </c>
      <c r="M159" s="4" t="str">
        <f t="shared" si="30"/>
        <v>入围</v>
      </c>
    </row>
    <row r="160" ht="15.05" spans="1:13">
      <c r="A160" s="4">
        <v>158</v>
      </c>
      <c r="B160" s="5" t="s">
        <v>422</v>
      </c>
      <c r="C160" s="5" t="s">
        <v>423</v>
      </c>
      <c r="D160" s="6" t="s">
        <v>412</v>
      </c>
      <c r="E160" s="6" t="s">
        <v>413</v>
      </c>
      <c r="F160" s="5" t="s">
        <v>414</v>
      </c>
      <c r="G160" s="4">
        <v>65.5</v>
      </c>
      <c r="H160" s="8">
        <v>8</v>
      </c>
      <c r="I160" s="7" t="s">
        <v>415</v>
      </c>
      <c r="J160" s="7">
        <f t="shared" si="27"/>
        <v>65.5</v>
      </c>
      <c r="K160" s="4">
        <f t="shared" si="28"/>
        <v>4</v>
      </c>
      <c r="L160" s="4">
        <f t="shared" si="29"/>
        <v>16</v>
      </c>
      <c r="M160" s="4" t="str">
        <f t="shared" si="30"/>
        <v>入围</v>
      </c>
    </row>
    <row r="161" ht="15.05" spans="1:13">
      <c r="A161" s="4">
        <v>159</v>
      </c>
      <c r="B161" s="5" t="s">
        <v>424</v>
      </c>
      <c r="C161" s="5" t="s">
        <v>425</v>
      </c>
      <c r="D161" s="6" t="s">
        <v>412</v>
      </c>
      <c r="E161" s="6" t="s">
        <v>413</v>
      </c>
      <c r="F161" s="5" t="s">
        <v>414</v>
      </c>
      <c r="G161" s="4">
        <v>64.5</v>
      </c>
      <c r="H161" s="8">
        <v>8</v>
      </c>
      <c r="I161" s="7" t="s">
        <v>415</v>
      </c>
      <c r="J161" s="7">
        <f t="shared" si="27"/>
        <v>64.5</v>
      </c>
      <c r="K161" s="4">
        <f t="shared" si="28"/>
        <v>6</v>
      </c>
      <c r="L161" s="4">
        <f t="shared" si="29"/>
        <v>16</v>
      </c>
      <c r="M161" s="4" t="str">
        <f t="shared" si="30"/>
        <v>入围</v>
      </c>
    </row>
    <row r="162" ht="15.05" spans="1:13">
      <c r="A162" s="4">
        <v>160</v>
      </c>
      <c r="B162" s="5" t="s">
        <v>426</v>
      </c>
      <c r="C162" s="5" t="s">
        <v>427</v>
      </c>
      <c r="D162" s="6" t="s">
        <v>412</v>
      </c>
      <c r="E162" s="6" t="s">
        <v>413</v>
      </c>
      <c r="F162" s="5" t="s">
        <v>414</v>
      </c>
      <c r="G162" s="4">
        <v>64</v>
      </c>
      <c r="H162" s="8">
        <v>8</v>
      </c>
      <c r="I162" s="7" t="s">
        <v>415</v>
      </c>
      <c r="J162" s="7">
        <f t="shared" si="27"/>
        <v>64</v>
      </c>
      <c r="K162" s="4">
        <f t="shared" si="28"/>
        <v>7</v>
      </c>
      <c r="L162" s="4">
        <f t="shared" si="29"/>
        <v>16</v>
      </c>
      <c r="M162" s="4" t="str">
        <f t="shared" si="30"/>
        <v>入围</v>
      </c>
    </row>
    <row r="163" ht="15.05" spans="1:13">
      <c r="A163" s="4">
        <v>161</v>
      </c>
      <c r="B163" s="5" t="s">
        <v>428</v>
      </c>
      <c r="C163" s="5" t="s">
        <v>429</v>
      </c>
      <c r="D163" s="6" t="s">
        <v>412</v>
      </c>
      <c r="E163" s="6" t="s">
        <v>413</v>
      </c>
      <c r="F163" s="5" t="s">
        <v>414</v>
      </c>
      <c r="G163" s="4">
        <v>63.5</v>
      </c>
      <c r="H163" s="8">
        <v>8</v>
      </c>
      <c r="I163" s="7" t="s">
        <v>415</v>
      </c>
      <c r="J163" s="7">
        <f t="shared" si="27"/>
        <v>63.5</v>
      </c>
      <c r="K163" s="4">
        <f t="shared" si="28"/>
        <v>8</v>
      </c>
      <c r="L163" s="4">
        <f t="shared" si="29"/>
        <v>16</v>
      </c>
      <c r="M163" s="4" t="str">
        <f t="shared" si="30"/>
        <v>入围</v>
      </c>
    </row>
    <row r="164" ht="15.05" spans="1:13">
      <c r="A164" s="4">
        <v>162</v>
      </c>
      <c r="B164" s="5" t="s">
        <v>430</v>
      </c>
      <c r="C164" s="5" t="s">
        <v>431</v>
      </c>
      <c r="D164" s="6" t="s">
        <v>412</v>
      </c>
      <c r="E164" s="6" t="s">
        <v>413</v>
      </c>
      <c r="F164" s="5" t="s">
        <v>414</v>
      </c>
      <c r="G164" s="4">
        <v>61.5</v>
      </c>
      <c r="H164" s="8">
        <v>8</v>
      </c>
      <c r="I164" s="7" t="s">
        <v>415</v>
      </c>
      <c r="J164" s="7">
        <f t="shared" si="27"/>
        <v>61.5</v>
      </c>
      <c r="K164" s="4">
        <f t="shared" si="28"/>
        <v>9</v>
      </c>
      <c r="L164" s="4">
        <f t="shared" si="29"/>
        <v>16</v>
      </c>
      <c r="M164" s="4" t="str">
        <f t="shared" si="30"/>
        <v>入围</v>
      </c>
    </row>
    <row r="165" ht="15.05" spans="1:13">
      <c r="A165" s="4">
        <v>163</v>
      </c>
      <c r="B165" s="5" t="s">
        <v>432</v>
      </c>
      <c r="C165" s="5" t="s">
        <v>433</v>
      </c>
      <c r="D165" s="6" t="s">
        <v>412</v>
      </c>
      <c r="E165" s="6" t="s">
        <v>413</v>
      </c>
      <c r="F165" s="5" t="s">
        <v>414</v>
      </c>
      <c r="G165" s="4">
        <v>61.5</v>
      </c>
      <c r="H165" s="8">
        <v>8</v>
      </c>
      <c r="I165" s="7" t="s">
        <v>415</v>
      </c>
      <c r="J165" s="7">
        <f t="shared" si="27"/>
        <v>61.5</v>
      </c>
      <c r="K165" s="4">
        <f t="shared" si="28"/>
        <v>9</v>
      </c>
      <c r="L165" s="4">
        <f t="shared" si="29"/>
        <v>16</v>
      </c>
      <c r="M165" s="4" t="str">
        <f t="shared" si="30"/>
        <v>入围</v>
      </c>
    </row>
    <row r="166" ht="15.05" spans="1:13">
      <c r="A166" s="4">
        <v>164</v>
      </c>
      <c r="B166" s="5" t="s">
        <v>434</v>
      </c>
      <c r="C166" s="5" t="s">
        <v>435</v>
      </c>
      <c r="D166" s="6" t="s">
        <v>412</v>
      </c>
      <c r="E166" s="6" t="s">
        <v>413</v>
      </c>
      <c r="F166" s="5" t="s">
        <v>414</v>
      </c>
      <c r="G166" s="4">
        <v>61</v>
      </c>
      <c r="H166" s="8">
        <v>8</v>
      </c>
      <c r="I166" s="7" t="s">
        <v>415</v>
      </c>
      <c r="J166" s="7">
        <f t="shared" si="27"/>
        <v>61</v>
      </c>
      <c r="K166" s="4">
        <f>COUNTIFS(F:F,F166,J:J,"&gt;"&amp;J166)+1</f>
        <v>11</v>
      </c>
      <c r="L166" s="4">
        <f t="shared" si="29"/>
        <v>16</v>
      </c>
      <c r="M166" s="4" t="str">
        <f t="shared" si="30"/>
        <v>入围</v>
      </c>
    </row>
    <row r="167" ht="15.05" spans="1:13">
      <c r="A167" s="4">
        <v>165</v>
      </c>
      <c r="B167" s="5" t="s">
        <v>436</v>
      </c>
      <c r="C167" s="5" t="s">
        <v>437</v>
      </c>
      <c r="D167" s="6" t="s">
        <v>412</v>
      </c>
      <c r="E167" s="6" t="s">
        <v>413</v>
      </c>
      <c r="F167" s="5" t="s">
        <v>414</v>
      </c>
      <c r="G167" s="4">
        <v>61</v>
      </c>
      <c r="H167" s="8">
        <v>8</v>
      </c>
      <c r="I167" s="7" t="s">
        <v>415</v>
      </c>
      <c r="J167" s="7">
        <f t="shared" si="27"/>
        <v>61</v>
      </c>
      <c r="K167" s="4">
        <f>COUNTIFS(F:F,F167,J:J,"&gt;"&amp;J167)+1</f>
        <v>11</v>
      </c>
      <c r="L167" s="4">
        <f t="shared" si="29"/>
        <v>16</v>
      </c>
      <c r="M167" s="4" t="str">
        <f t="shared" si="30"/>
        <v>入围</v>
      </c>
    </row>
    <row r="168" ht="15.05" spans="1:13">
      <c r="A168" s="4">
        <v>166</v>
      </c>
      <c r="B168" s="5" t="s">
        <v>438</v>
      </c>
      <c r="C168" s="5" t="s">
        <v>439</v>
      </c>
      <c r="D168" s="6" t="s">
        <v>412</v>
      </c>
      <c r="E168" s="6" t="s">
        <v>413</v>
      </c>
      <c r="F168" s="5" t="s">
        <v>414</v>
      </c>
      <c r="G168" s="4">
        <v>60.5</v>
      </c>
      <c r="H168" s="8">
        <v>8</v>
      </c>
      <c r="I168" s="7" t="s">
        <v>415</v>
      </c>
      <c r="J168" s="7">
        <f t="shared" si="27"/>
        <v>60.5</v>
      </c>
      <c r="K168" s="4">
        <f>COUNTIFS(F:F,F168,J:J,"&gt;"&amp;J168)+1</f>
        <v>13</v>
      </c>
      <c r="L168" s="4">
        <f t="shared" si="29"/>
        <v>16</v>
      </c>
      <c r="M168" s="4" t="str">
        <f t="shared" si="30"/>
        <v>入围</v>
      </c>
    </row>
    <row r="169" ht="15.05" spans="1:13">
      <c r="A169" s="4">
        <v>167</v>
      </c>
      <c r="B169" s="5" t="s">
        <v>440</v>
      </c>
      <c r="C169" s="5" t="s">
        <v>441</v>
      </c>
      <c r="D169" s="6" t="s">
        <v>412</v>
      </c>
      <c r="E169" s="6" t="s">
        <v>413</v>
      </c>
      <c r="F169" s="5" t="s">
        <v>414</v>
      </c>
      <c r="G169" s="4">
        <v>60.5</v>
      </c>
      <c r="H169" s="8">
        <v>8</v>
      </c>
      <c r="I169" s="7" t="s">
        <v>415</v>
      </c>
      <c r="J169" s="7">
        <f t="shared" si="27"/>
        <v>60.5</v>
      </c>
      <c r="K169" s="4">
        <f>COUNTIFS(F:F,F169,J:J,"&gt;"&amp;J169)+1</f>
        <v>13</v>
      </c>
      <c r="L169" s="4">
        <f t="shared" si="29"/>
        <v>16</v>
      </c>
      <c r="M169" s="4" t="str">
        <f t="shared" si="30"/>
        <v>入围</v>
      </c>
    </row>
    <row r="170" ht="15.05" spans="1:13">
      <c r="A170" s="4">
        <v>168</v>
      </c>
      <c r="B170" s="5" t="s">
        <v>442</v>
      </c>
      <c r="C170" s="5" t="s">
        <v>443</v>
      </c>
      <c r="D170" s="6" t="s">
        <v>412</v>
      </c>
      <c r="E170" s="6" t="s">
        <v>413</v>
      </c>
      <c r="F170" s="5" t="s">
        <v>414</v>
      </c>
      <c r="G170" s="4">
        <v>60.5</v>
      </c>
      <c r="H170" s="8">
        <v>8</v>
      </c>
      <c r="I170" s="7" t="s">
        <v>415</v>
      </c>
      <c r="J170" s="7">
        <f t="shared" si="27"/>
        <v>60.5</v>
      </c>
      <c r="K170" s="4">
        <f>COUNTIFS(F:F,F170,J:J,"&gt;"&amp;J170)+1</f>
        <v>13</v>
      </c>
      <c r="L170" s="4">
        <f t="shared" si="29"/>
        <v>16</v>
      </c>
      <c r="M170" s="4" t="str">
        <f t="shared" si="30"/>
        <v>入围</v>
      </c>
    </row>
    <row r="171" ht="15.05" spans="1:13">
      <c r="A171" s="4">
        <v>169</v>
      </c>
      <c r="B171" s="5" t="s">
        <v>444</v>
      </c>
      <c r="C171" s="5" t="s">
        <v>445</v>
      </c>
      <c r="D171" s="6" t="s">
        <v>412</v>
      </c>
      <c r="E171" s="6" t="s">
        <v>413</v>
      </c>
      <c r="F171" s="5" t="s">
        <v>414</v>
      </c>
      <c r="G171" s="4">
        <v>60.5</v>
      </c>
      <c r="H171" s="8">
        <v>8</v>
      </c>
      <c r="I171" s="7" t="s">
        <v>415</v>
      </c>
      <c r="J171" s="7">
        <f t="shared" si="27"/>
        <v>60.5</v>
      </c>
      <c r="K171" s="4">
        <f>COUNTIFS(F:F,F171,J:J,"&gt;"&amp;J171)+1</f>
        <v>13</v>
      </c>
      <c r="L171" s="4">
        <f t="shared" si="29"/>
        <v>16</v>
      </c>
      <c r="M171" s="4" t="str">
        <f t="shared" si="30"/>
        <v>入围</v>
      </c>
    </row>
    <row r="172" ht="15.05" spans="1:13">
      <c r="A172" s="4">
        <v>170</v>
      </c>
      <c r="B172" s="5" t="s">
        <v>446</v>
      </c>
      <c r="C172" s="5" t="s">
        <v>447</v>
      </c>
      <c r="D172" s="6" t="s">
        <v>412</v>
      </c>
      <c r="E172" s="6" t="s">
        <v>448</v>
      </c>
      <c r="F172" s="5" t="s">
        <v>449</v>
      </c>
      <c r="G172" s="4">
        <v>64.5</v>
      </c>
      <c r="H172" s="8">
        <v>13</v>
      </c>
      <c r="I172" s="7">
        <v>85</v>
      </c>
      <c r="J172" s="7">
        <f>G172*0.35+I172*0.35</f>
        <v>52.325</v>
      </c>
      <c r="K172" s="4">
        <f>COUNTIFS(F:F,F172,J:J,"&gt;"&amp;J172)+1</f>
        <v>1</v>
      </c>
      <c r="L172" s="4">
        <f t="shared" ref="L172:L197" si="31">IF(H172&lt;=2,H172*3,H172*2)</f>
        <v>26</v>
      </c>
      <c r="M172" s="4" t="str">
        <f t="shared" si="30"/>
        <v>入围</v>
      </c>
    </row>
    <row r="173" ht="15.05" spans="1:13">
      <c r="A173" s="4">
        <v>171</v>
      </c>
      <c r="B173" s="5" t="s">
        <v>450</v>
      </c>
      <c r="C173" s="5" t="s">
        <v>451</v>
      </c>
      <c r="D173" s="6" t="s">
        <v>412</v>
      </c>
      <c r="E173" s="6" t="s">
        <v>448</v>
      </c>
      <c r="F173" s="5" t="s">
        <v>449</v>
      </c>
      <c r="G173" s="4">
        <v>57.5</v>
      </c>
      <c r="H173" s="8">
        <v>13</v>
      </c>
      <c r="I173" s="7">
        <v>88</v>
      </c>
      <c r="J173" s="7">
        <f t="shared" ref="J172:J197" si="32">G173*0.35+I173*0.35</f>
        <v>50.925</v>
      </c>
      <c r="K173" s="4">
        <f t="shared" ref="K173:K197" si="33">COUNTIFS(F:F,F173,J:J,"&gt;"&amp;J173)+1</f>
        <v>2</v>
      </c>
      <c r="L173" s="4">
        <f t="shared" si="31"/>
        <v>26</v>
      </c>
      <c r="M173" s="4" t="str">
        <f t="shared" ref="M173:M197" si="34">IF(K173&lt;=L173,"入围","/")</f>
        <v>入围</v>
      </c>
    </row>
    <row r="174" ht="15.05" spans="1:13">
      <c r="A174" s="4">
        <v>172</v>
      </c>
      <c r="B174" s="5" t="s">
        <v>452</v>
      </c>
      <c r="C174" s="5" t="s">
        <v>453</v>
      </c>
      <c r="D174" s="6" t="s">
        <v>412</v>
      </c>
      <c r="E174" s="6" t="s">
        <v>448</v>
      </c>
      <c r="F174" s="5" t="s">
        <v>449</v>
      </c>
      <c r="G174" s="4">
        <v>54.5</v>
      </c>
      <c r="H174" s="8">
        <v>13</v>
      </c>
      <c r="I174" s="7">
        <v>86</v>
      </c>
      <c r="J174" s="7">
        <f t="shared" si="32"/>
        <v>49.175</v>
      </c>
      <c r="K174" s="4">
        <f t="shared" si="33"/>
        <v>3</v>
      </c>
      <c r="L174" s="4">
        <f t="shared" si="31"/>
        <v>26</v>
      </c>
      <c r="M174" s="4" t="str">
        <f t="shared" si="34"/>
        <v>入围</v>
      </c>
    </row>
    <row r="175" ht="15.05" spans="1:13">
      <c r="A175" s="4">
        <v>173</v>
      </c>
      <c r="B175" s="5" t="s">
        <v>454</v>
      </c>
      <c r="C175" s="5" t="s">
        <v>455</v>
      </c>
      <c r="D175" s="6" t="s">
        <v>412</v>
      </c>
      <c r="E175" s="6" t="s">
        <v>448</v>
      </c>
      <c r="F175" s="5" t="s">
        <v>449</v>
      </c>
      <c r="G175" s="4">
        <v>57</v>
      </c>
      <c r="H175" s="8">
        <v>13</v>
      </c>
      <c r="I175" s="7">
        <v>82</v>
      </c>
      <c r="J175" s="7">
        <f t="shared" si="32"/>
        <v>48.65</v>
      </c>
      <c r="K175" s="4">
        <f t="shared" si="33"/>
        <v>4</v>
      </c>
      <c r="L175" s="4">
        <f t="shared" si="31"/>
        <v>26</v>
      </c>
      <c r="M175" s="4" t="str">
        <f t="shared" si="34"/>
        <v>入围</v>
      </c>
    </row>
    <row r="176" ht="15.05" spans="1:13">
      <c r="A176" s="4">
        <v>174</v>
      </c>
      <c r="B176" s="5" t="s">
        <v>456</v>
      </c>
      <c r="C176" s="5" t="s">
        <v>457</v>
      </c>
      <c r="D176" s="6" t="s">
        <v>412</v>
      </c>
      <c r="E176" s="6" t="s">
        <v>448</v>
      </c>
      <c r="F176" s="5" t="s">
        <v>449</v>
      </c>
      <c r="G176" s="4">
        <v>64</v>
      </c>
      <c r="H176" s="8">
        <v>13</v>
      </c>
      <c r="I176" s="7">
        <v>74</v>
      </c>
      <c r="J176" s="7">
        <f t="shared" si="32"/>
        <v>48.3</v>
      </c>
      <c r="K176" s="4">
        <f t="shared" si="33"/>
        <v>5</v>
      </c>
      <c r="L176" s="4">
        <f t="shared" si="31"/>
        <v>26</v>
      </c>
      <c r="M176" s="4" t="str">
        <f t="shared" si="34"/>
        <v>入围</v>
      </c>
    </row>
    <row r="177" ht="15.05" spans="1:13">
      <c r="A177" s="4">
        <v>175</v>
      </c>
      <c r="B177" s="5" t="s">
        <v>458</v>
      </c>
      <c r="C177" s="5" t="s">
        <v>459</v>
      </c>
      <c r="D177" s="6" t="s">
        <v>412</v>
      </c>
      <c r="E177" s="6" t="s">
        <v>448</v>
      </c>
      <c r="F177" s="5" t="s">
        <v>449</v>
      </c>
      <c r="G177" s="4">
        <v>58.5</v>
      </c>
      <c r="H177" s="8">
        <v>13</v>
      </c>
      <c r="I177" s="7">
        <v>79</v>
      </c>
      <c r="J177" s="7">
        <f t="shared" si="32"/>
        <v>48.125</v>
      </c>
      <c r="K177" s="4">
        <f t="shared" si="33"/>
        <v>6</v>
      </c>
      <c r="L177" s="4">
        <f t="shared" si="31"/>
        <v>26</v>
      </c>
      <c r="M177" s="4" t="str">
        <f t="shared" si="34"/>
        <v>入围</v>
      </c>
    </row>
    <row r="178" ht="15.05" spans="1:13">
      <c r="A178" s="4">
        <v>176</v>
      </c>
      <c r="B178" s="5" t="s">
        <v>460</v>
      </c>
      <c r="C178" s="5" t="s">
        <v>461</v>
      </c>
      <c r="D178" s="6" t="s">
        <v>412</v>
      </c>
      <c r="E178" s="6" t="s">
        <v>448</v>
      </c>
      <c r="F178" s="5" t="s">
        <v>449</v>
      </c>
      <c r="G178" s="4">
        <v>55</v>
      </c>
      <c r="H178" s="8">
        <v>13</v>
      </c>
      <c r="I178" s="7">
        <v>82</v>
      </c>
      <c r="J178" s="7">
        <f t="shared" si="32"/>
        <v>47.95</v>
      </c>
      <c r="K178" s="4">
        <f t="shared" si="33"/>
        <v>7</v>
      </c>
      <c r="L178" s="4">
        <f t="shared" si="31"/>
        <v>26</v>
      </c>
      <c r="M178" s="4" t="str">
        <f t="shared" si="34"/>
        <v>入围</v>
      </c>
    </row>
    <row r="179" ht="15.05" spans="1:13">
      <c r="A179" s="4">
        <v>177</v>
      </c>
      <c r="B179" s="5" t="s">
        <v>462</v>
      </c>
      <c r="C179" s="5" t="s">
        <v>463</v>
      </c>
      <c r="D179" s="6" t="s">
        <v>412</v>
      </c>
      <c r="E179" s="6" t="s">
        <v>448</v>
      </c>
      <c r="F179" s="5" t="s">
        <v>449</v>
      </c>
      <c r="G179" s="4">
        <v>61.5</v>
      </c>
      <c r="H179" s="8">
        <v>13</v>
      </c>
      <c r="I179" s="7">
        <v>73</v>
      </c>
      <c r="J179" s="7">
        <f t="shared" si="32"/>
        <v>47.075</v>
      </c>
      <c r="K179" s="4">
        <f t="shared" si="33"/>
        <v>8</v>
      </c>
      <c r="L179" s="4">
        <f t="shared" si="31"/>
        <v>26</v>
      </c>
      <c r="M179" s="4" t="str">
        <f t="shared" si="34"/>
        <v>入围</v>
      </c>
    </row>
    <row r="180" ht="15.05" spans="1:13">
      <c r="A180" s="4">
        <v>178</v>
      </c>
      <c r="B180" s="5" t="s">
        <v>464</v>
      </c>
      <c r="C180" s="5" t="s">
        <v>465</v>
      </c>
      <c r="D180" s="6" t="s">
        <v>412</v>
      </c>
      <c r="E180" s="6" t="s">
        <v>448</v>
      </c>
      <c r="F180" s="5" t="s">
        <v>449</v>
      </c>
      <c r="G180" s="4">
        <v>63.5</v>
      </c>
      <c r="H180" s="8">
        <v>13</v>
      </c>
      <c r="I180" s="7">
        <v>70</v>
      </c>
      <c r="J180" s="7">
        <f t="shared" si="32"/>
        <v>46.725</v>
      </c>
      <c r="K180" s="4">
        <f t="shared" si="33"/>
        <v>9</v>
      </c>
      <c r="L180" s="4">
        <f t="shared" si="31"/>
        <v>26</v>
      </c>
      <c r="M180" s="4" t="str">
        <f t="shared" si="34"/>
        <v>入围</v>
      </c>
    </row>
    <row r="181" ht="15.05" spans="1:13">
      <c r="A181" s="4">
        <v>179</v>
      </c>
      <c r="B181" s="5" t="s">
        <v>466</v>
      </c>
      <c r="C181" s="5" t="s">
        <v>467</v>
      </c>
      <c r="D181" s="6" t="s">
        <v>412</v>
      </c>
      <c r="E181" s="6" t="s">
        <v>448</v>
      </c>
      <c r="F181" s="5" t="s">
        <v>449</v>
      </c>
      <c r="G181" s="4">
        <v>57.5</v>
      </c>
      <c r="H181" s="8">
        <v>13</v>
      </c>
      <c r="I181" s="7">
        <v>76</v>
      </c>
      <c r="J181" s="7">
        <f t="shared" si="32"/>
        <v>46.725</v>
      </c>
      <c r="K181" s="4">
        <f t="shared" si="33"/>
        <v>9</v>
      </c>
      <c r="L181" s="4">
        <f t="shared" si="31"/>
        <v>26</v>
      </c>
      <c r="M181" s="4" t="str">
        <f t="shared" si="34"/>
        <v>入围</v>
      </c>
    </row>
    <row r="182" ht="15.05" spans="1:13">
      <c r="A182" s="4">
        <v>180</v>
      </c>
      <c r="B182" s="5" t="s">
        <v>468</v>
      </c>
      <c r="C182" s="5" t="s">
        <v>469</v>
      </c>
      <c r="D182" s="6" t="s">
        <v>412</v>
      </c>
      <c r="E182" s="6" t="s">
        <v>448</v>
      </c>
      <c r="F182" s="5" t="s">
        <v>449</v>
      </c>
      <c r="G182" s="4">
        <v>48.5</v>
      </c>
      <c r="H182" s="8">
        <v>13</v>
      </c>
      <c r="I182" s="7">
        <v>85</v>
      </c>
      <c r="J182" s="7">
        <f t="shared" si="32"/>
        <v>46.725</v>
      </c>
      <c r="K182" s="4">
        <f t="shared" si="33"/>
        <v>9</v>
      </c>
      <c r="L182" s="4">
        <f t="shared" si="31"/>
        <v>26</v>
      </c>
      <c r="M182" s="4" t="str">
        <f t="shared" si="34"/>
        <v>入围</v>
      </c>
    </row>
    <row r="183" ht="15.05" spans="1:13">
      <c r="A183" s="4">
        <v>181</v>
      </c>
      <c r="B183" s="5" t="s">
        <v>470</v>
      </c>
      <c r="C183" s="5" t="s">
        <v>471</v>
      </c>
      <c r="D183" s="6" t="s">
        <v>412</v>
      </c>
      <c r="E183" s="6" t="s">
        <v>448</v>
      </c>
      <c r="F183" s="5" t="s">
        <v>449</v>
      </c>
      <c r="G183" s="4">
        <v>60.5</v>
      </c>
      <c r="H183" s="8">
        <v>13</v>
      </c>
      <c r="I183" s="7">
        <v>70</v>
      </c>
      <c r="J183" s="7">
        <f t="shared" si="32"/>
        <v>45.675</v>
      </c>
      <c r="K183" s="4">
        <f t="shared" si="33"/>
        <v>12</v>
      </c>
      <c r="L183" s="4">
        <f t="shared" si="31"/>
        <v>26</v>
      </c>
      <c r="M183" s="4" t="str">
        <f t="shared" si="34"/>
        <v>入围</v>
      </c>
    </row>
    <row r="184" ht="15.05" spans="1:13">
      <c r="A184" s="4">
        <v>182</v>
      </c>
      <c r="B184" s="5" t="s">
        <v>472</v>
      </c>
      <c r="C184" s="5" t="s">
        <v>473</v>
      </c>
      <c r="D184" s="6" t="s">
        <v>412</v>
      </c>
      <c r="E184" s="6" t="s">
        <v>448</v>
      </c>
      <c r="F184" s="5" t="s">
        <v>449</v>
      </c>
      <c r="G184" s="4">
        <v>57</v>
      </c>
      <c r="H184" s="8">
        <v>13</v>
      </c>
      <c r="I184" s="7">
        <v>73</v>
      </c>
      <c r="J184" s="7">
        <f t="shared" si="32"/>
        <v>45.5</v>
      </c>
      <c r="K184" s="4">
        <f t="shared" si="33"/>
        <v>13</v>
      </c>
      <c r="L184" s="4">
        <f t="shared" si="31"/>
        <v>26</v>
      </c>
      <c r="M184" s="4" t="str">
        <f t="shared" si="34"/>
        <v>入围</v>
      </c>
    </row>
    <row r="185" ht="15.05" spans="1:13">
      <c r="A185" s="4">
        <v>183</v>
      </c>
      <c r="B185" s="5" t="s">
        <v>474</v>
      </c>
      <c r="C185" s="5" t="s">
        <v>475</v>
      </c>
      <c r="D185" s="6" t="s">
        <v>412</v>
      </c>
      <c r="E185" s="6" t="s">
        <v>448</v>
      </c>
      <c r="F185" s="5" t="s">
        <v>449</v>
      </c>
      <c r="G185" s="4">
        <v>59.5</v>
      </c>
      <c r="H185" s="8">
        <v>13</v>
      </c>
      <c r="I185" s="7">
        <v>70</v>
      </c>
      <c r="J185" s="7">
        <f t="shared" si="32"/>
        <v>45.325</v>
      </c>
      <c r="K185" s="4">
        <f t="shared" si="33"/>
        <v>14</v>
      </c>
      <c r="L185" s="4">
        <f t="shared" si="31"/>
        <v>26</v>
      </c>
      <c r="M185" s="4" t="str">
        <f t="shared" si="34"/>
        <v>入围</v>
      </c>
    </row>
    <row r="186" ht="15.05" spans="1:13">
      <c r="A186" s="4">
        <v>184</v>
      </c>
      <c r="B186" s="5" t="s">
        <v>476</v>
      </c>
      <c r="C186" s="5" t="s">
        <v>477</v>
      </c>
      <c r="D186" s="6" t="s">
        <v>412</v>
      </c>
      <c r="E186" s="6" t="s">
        <v>448</v>
      </c>
      <c r="F186" s="5" t="s">
        <v>449</v>
      </c>
      <c r="G186" s="4">
        <v>51</v>
      </c>
      <c r="H186" s="8">
        <v>13</v>
      </c>
      <c r="I186" s="7">
        <v>77</v>
      </c>
      <c r="J186" s="7">
        <f t="shared" si="32"/>
        <v>44.8</v>
      </c>
      <c r="K186" s="4">
        <f t="shared" si="33"/>
        <v>15</v>
      </c>
      <c r="L186" s="4">
        <f t="shared" si="31"/>
        <v>26</v>
      </c>
      <c r="M186" s="4" t="str">
        <f t="shared" si="34"/>
        <v>入围</v>
      </c>
    </row>
    <row r="187" ht="15.05" spans="1:13">
      <c r="A187" s="4">
        <v>185</v>
      </c>
      <c r="B187" s="5" t="s">
        <v>478</v>
      </c>
      <c r="C187" s="5" t="s">
        <v>479</v>
      </c>
      <c r="D187" s="6" t="s">
        <v>412</v>
      </c>
      <c r="E187" s="6" t="s">
        <v>448</v>
      </c>
      <c r="F187" s="5" t="s">
        <v>449</v>
      </c>
      <c r="G187" s="4">
        <v>57.5</v>
      </c>
      <c r="H187" s="8">
        <v>13</v>
      </c>
      <c r="I187" s="7">
        <v>70</v>
      </c>
      <c r="J187" s="7">
        <f t="shared" si="32"/>
        <v>44.625</v>
      </c>
      <c r="K187" s="4">
        <f t="shared" si="33"/>
        <v>16</v>
      </c>
      <c r="L187" s="4">
        <f t="shared" si="31"/>
        <v>26</v>
      </c>
      <c r="M187" s="4" t="str">
        <f t="shared" si="34"/>
        <v>入围</v>
      </c>
    </row>
    <row r="188" ht="15.05" spans="1:13">
      <c r="A188" s="4">
        <v>186</v>
      </c>
      <c r="B188" s="5" t="s">
        <v>480</v>
      </c>
      <c r="C188" s="5" t="s">
        <v>481</v>
      </c>
      <c r="D188" s="6" t="s">
        <v>412</v>
      </c>
      <c r="E188" s="6" t="s">
        <v>448</v>
      </c>
      <c r="F188" s="5" t="s">
        <v>449</v>
      </c>
      <c r="G188" s="4">
        <v>54.5</v>
      </c>
      <c r="H188" s="8">
        <v>13</v>
      </c>
      <c r="I188" s="7">
        <v>73</v>
      </c>
      <c r="J188" s="7">
        <f t="shared" si="32"/>
        <v>44.625</v>
      </c>
      <c r="K188" s="4">
        <f t="shared" si="33"/>
        <v>16</v>
      </c>
      <c r="L188" s="4">
        <f t="shared" si="31"/>
        <v>26</v>
      </c>
      <c r="M188" s="4" t="str">
        <f t="shared" si="34"/>
        <v>入围</v>
      </c>
    </row>
    <row r="189" ht="15.05" spans="1:13">
      <c r="A189" s="4">
        <v>187</v>
      </c>
      <c r="B189" s="5" t="s">
        <v>482</v>
      </c>
      <c r="C189" s="5" t="s">
        <v>483</v>
      </c>
      <c r="D189" s="6" t="s">
        <v>412</v>
      </c>
      <c r="E189" s="6" t="s">
        <v>448</v>
      </c>
      <c r="F189" s="5" t="s">
        <v>449</v>
      </c>
      <c r="G189" s="4">
        <v>53.5</v>
      </c>
      <c r="H189" s="8">
        <v>13</v>
      </c>
      <c r="I189" s="7">
        <v>72</v>
      </c>
      <c r="J189" s="7">
        <f t="shared" si="32"/>
        <v>43.925</v>
      </c>
      <c r="K189" s="4">
        <f t="shared" si="33"/>
        <v>18</v>
      </c>
      <c r="L189" s="4">
        <f t="shared" si="31"/>
        <v>26</v>
      </c>
      <c r="M189" s="4" t="str">
        <f t="shared" si="34"/>
        <v>入围</v>
      </c>
    </row>
    <row r="190" ht="15.05" spans="1:13">
      <c r="A190" s="4">
        <v>188</v>
      </c>
      <c r="B190" s="5" t="s">
        <v>484</v>
      </c>
      <c r="C190" s="5" t="s">
        <v>485</v>
      </c>
      <c r="D190" s="6" t="s">
        <v>412</v>
      </c>
      <c r="E190" s="6" t="s">
        <v>448</v>
      </c>
      <c r="F190" s="5" t="s">
        <v>449</v>
      </c>
      <c r="G190" s="4">
        <v>61</v>
      </c>
      <c r="H190" s="8">
        <v>13</v>
      </c>
      <c r="I190" s="7">
        <v>64</v>
      </c>
      <c r="J190" s="7">
        <f t="shared" si="32"/>
        <v>43.75</v>
      </c>
      <c r="K190" s="4">
        <f t="shared" si="33"/>
        <v>19</v>
      </c>
      <c r="L190" s="4">
        <f t="shared" si="31"/>
        <v>26</v>
      </c>
      <c r="M190" s="4" t="str">
        <f t="shared" si="34"/>
        <v>入围</v>
      </c>
    </row>
    <row r="191" ht="15.05" spans="1:13">
      <c r="A191" s="4">
        <v>189</v>
      </c>
      <c r="B191" s="5" t="s">
        <v>486</v>
      </c>
      <c r="C191" s="5" t="s">
        <v>487</v>
      </c>
      <c r="D191" s="6" t="s">
        <v>412</v>
      </c>
      <c r="E191" s="6" t="s">
        <v>448</v>
      </c>
      <c r="F191" s="5" t="s">
        <v>449</v>
      </c>
      <c r="G191" s="4">
        <v>61.5</v>
      </c>
      <c r="H191" s="8">
        <v>13</v>
      </c>
      <c r="I191" s="7">
        <v>63</v>
      </c>
      <c r="J191" s="7">
        <f t="shared" si="32"/>
        <v>43.575</v>
      </c>
      <c r="K191" s="4">
        <f t="shared" si="33"/>
        <v>20</v>
      </c>
      <c r="L191" s="4">
        <f t="shared" si="31"/>
        <v>26</v>
      </c>
      <c r="M191" s="4" t="str">
        <f t="shared" si="34"/>
        <v>入围</v>
      </c>
    </row>
    <row r="192" ht="15.05" spans="1:13">
      <c r="A192" s="4">
        <v>190</v>
      </c>
      <c r="B192" s="5" t="s">
        <v>488</v>
      </c>
      <c r="C192" s="5" t="s">
        <v>489</v>
      </c>
      <c r="D192" s="6" t="s">
        <v>412</v>
      </c>
      <c r="E192" s="6" t="s">
        <v>448</v>
      </c>
      <c r="F192" s="5" t="s">
        <v>449</v>
      </c>
      <c r="G192" s="4">
        <v>72</v>
      </c>
      <c r="H192" s="8">
        <v>13</v>
      </c>
      <c r="I192" s="7">
        <v>52</v>
      </c>
      <c r="J192" s="7">
        <f t="shared" si="32"/>
        <v>43.4</v>
      </c>
      <c r="K192" s="4">
        <f t="shared" si="33"/>
        <v>21</v>
      </c>
      <c r="L192" s="4">
        <f t="shared" si="31"/>
        <v>26</v>
      </c>
      <c r="M192" s="4" t="str">
        <f t="shared" si="34"/>
        <v>入围</v>
      </c>
    </row>
    <row r="193" ht="15.05" spans="1:13">
      <c r="A193" s="4">
        <v>191</v>
      </c>
      <c r="B193" s="5" t="s">
        <v>490</v>
      </c>
      <c r="C193" s="5" t="s">
        <v>491</v>
      </c>
      <c r="D193" s="6" t="s">
        <v>412</v>
      </c>
      <c r="E193" s="6" t="s">
        <v>448</v>
      </c>
      <c r="F193" s="5" t="s">
        <v>449</v>
      </c>
      <c r="G193" s="4">
        <v>54.5</v>
      </c>
      <c r="H193" s="8">
        <v>13</v>
      </c>
      <c r="I193" s="7">
        <v>68</v>
      </c>
      <c r="J193" s="7">
        <f t="shared" si="32"/>
        <v>42.875</v>
      </c>
      <c r="K193" s="4">
        <f t="shared" si="33"/>
        <v>22</v>
      </c>
      <c r="L193" s="4">
        <f t="shared" si="31"/>
        <v>26</v>
      </c>
      <c r="M193" s="4" t="str">
        <f t="shared" si="34"/>
        <v>入围</v>
      </c>
    </row>
    <row r="194" ht="15.05" spans="1:13">
      <c r="A194" s="4">
        <v>192</v>
      </c>
      <c r="B194" s="5" t="s">
        <v>492</v>
      </c>
      <c r="C194" s="5" t="s">
        <v>493</v>
      </c>
      <c r="D194" s="6" t="s">
        <v>412</v>
      </c>
      <c r="E194" s="6" t="s">
        <v>448</v>
      </c>
      <c r="F194" s="5" t="s">
        <v>449</v>
      </c>
      <c r="G194" s="4">
        <v>64.5</v>
      </c>
      <c r="H194" s="8">
        <v>13</v>
      </c>
      <c r="I194" s="7">
        <v>55</v>
      </c>
      <c r="J194" s="7">
        <f t="shared" si="32"/>
        <v>41.825</v>
      </c>
      <c r="K194" s="4">
        <f t="shared" si="33"/>
        <v>23</v>
      </c>
      <c r="L194" s="4">
        <f t="shared" si="31"/>
        <v>26</v>
      </c>
      <c r="M194" s="4" t="str">
        <f t="shared" si="34"/>
        <v>入围</v>
      </c>
    </row>
    <row r="195" ht="15.05" spans="1:13">
      <c r="A195" s="4">
        <v>193</v>
      </c>
      <c r="B195" s="5" t="s">
        <v>494</v>
      </c>
      <c r="C195" s="5" t="s">
        <v>495</v>
      </c>
      <c r="D195" s="6" t="s">
        <v>412</v>
      </c>
      <c r="E195" s="6" t="s">
        <v>448</v>
      </c>
      <c r="F195" s="5" t="s">
        <v>449</v>
      </c>
      <c r="G195" s="4">
        <v>53</v>
      </c>
      <c r="H195" s="8">
        <v>13</v>
      </c>
      <c r="I195" s="7">
        <v>65</v>
      </c>
      <c r="J195" s="7">
        <f t="shared" si="32"/>
        <v>41.3</v>
      </c>
      <c r="K195" s="4">
        <f t="shared" si="33"/>
        <v>24</v>
      </c>
      <c r="L195" s="4">
        <f t="shared" si="31"/>
        <v>26</v>
      </c>
      <c r="M195" s="4" t="str">
        <f t="shared" si="34"/>
        <v>入围</v>
      </c>
    </row>
    <row r="196" ht="15.05" spans="1:13">
      <c r="A196" s="4">
        <v>194</v>
      </c>
      <c r="B196" s="5" t="s">
        <v>496</v>
      </c>
      <c r="C196" s="5" t="s">
        <v>497</v>
      </c>
      <c r="D196" s="6" t="s">
        <v>412</v>
      </c>
      <c r="E196" s="6" t="s">
        <v>448</v>
      </c>
      <c r="F196" s="5" t="s">
        <v>449</v>
      </c>
      <c r="G196" s="4">
        <v>49</v>
      </c>
      <c r="H196" s="8">
        <v>13</v>
      </c>
      <c r="I196" s="7">
        <v>68</v>
      </c>
      <c r="J196" s="7">
        <f t="shared" si="32"/>
        <v>40.95</v>
      </c>
      <c r="K196" s="4">
        <f t="shared" si="33"/>
        <v>25</v>
      </c>
      <c r="L196" s="4">
        <f t="shared" si="31"/>
        <v>26</v>
      </c>
      <c r="M196" s="4" t="str">
        <f t="shared" si="34"/>
        <v>入围</v>
      </c>
    </row>
    <row r="197" ht="15.05" spans="1:13">
      <c r="A197" s="4">
        <v>195</v>
      </c>
      <c r="B197" s="5" t="s">
        <v>498</v>
      </c>
      <c r="C197" s="5" t="s">
        <v>499</v>
      </c>
      <c r="D197" s="6" t="s">
        <v>412</v>
      </c>
      <c r="E197" s="6" t="s">
        <v>448</v>
      </c>
      <c r="F197" s="5" t="s">
        <v>449</v>
      </c>
      <c r="G197" s="4">
        <v>60</v>
      </c>
      <c r="H197" s="8">
        <v>13</v>
      </c>
      <c r="I197" s="7">
        <v>55</v>
      </c>
      <c r="J197" s="7">
        <f t="shared" si="32"/>
        <v>40.25</v>
      </c>
      <c r="K197" s="4">
        <f>COUNTIFS(F:F,F197,J:J,"&gt;"&amp;J197)+1</f>
        <v>26</v>
      </c>
      <c r="L197" s="4">
        <f t="shared" si="31"/>
        <v>26</v>
      </c>
      <c r="M197" s="4" t="str">
        <f t="shared" si="34"/>
        <v>入围</v>
      </c>
    </row>
    <row r="198" ht="15.05" spans="1:13">
      <c r="A198" s="4">
        <v>196</v>
      </c>
      <c r="B198" s="5" t="s">
        <v>500</v>
      </c>
      <c r="C198" s="5" t="s">
        <v>501</v>
      </c>
      <c r="D198" s="6" t="s">
        <v>412</v>
      </c>
      <c r="E198" s="6" t="s">
        <v>502</v>
      </c>
      <c r="F198" s="5" t="s">
        <v>503</v>
      </c>
      <c r="G198" s="4">
        <v>70</v>
      </c>
      <c r="H198" s="8">
        <v>2</v>
      </c>
      <c r="I198" s="7" t="s">
        <v>415</v>
      </c>
      <c r="J198" s="7">
        <f t="shared" ref="J198:J207" si="35">G198</f>
        <v>70</v>
      </c>
      <c r="K198" s="4">
        <f>COUNTIFS(F:F,F198,J:J,"&gt;"&amp;J198)+1</f>
        <v>1</v>
      </c>
      <c r="L198" s="4">
        <f t="shared" ref="L198:L207" si="36">IF(H198&lt;=2,H198*3,H198*2)</f>
        <v>6</v>
      </c>
      <c r="M198" s="4" t="str">
        <f t="shared" ref="M198:M207" si="37">IF(K198&lt;=L198,"入围","/")</f>
        <v>入围</v>
      </c>
    </row>
    <row r="199" ht="15.05" spans="1:13">
      <c r="A199" s="4">
        <v>197</v>
      </c>
      <c r="B199" s="5" t="s">
        <v>504</v>
      </c>
      <c r="C199" s="5" t="s">
        <v>505</v>
      </c>
      <c r="D199" s="6" t="s">
        <v>412</v>
      </c>
      <c r="E199" s="6" t="s">
        <v>502</v>
      </c>
      <c r="F199" s="5" t="s">
        <v>503</v>
      </c>
      <c r="G199" s="4">
        <v>69</v>
      </c>
      <c r="H199" s="8">
        <v>2</v>
      </c>
      <c r="I199" s="7" t="s">
        <v>415</v>
      </c>
      <c r="J199" s="7">
        <f t="shared" si="35"/>
        <v>69</v>
      </c>
      <c r="K199" s="4">
        <f>COUNTIFS(F:F,F199,J:J,"&gt;"&amp;J199)+1</f>
        <v>2</v>
      </c>
      <c r="L199" s="4">
        <f t="shared" si="36"/>
        <v>6</v>
      </c>
      <c r="M199" s="4" t="str">
        <f t="shared" si="37"/>
        <v>入围</v>
      </c>
    </row>
    <row r="200" ht="15.05" spans="1:13">
      <c r="A200" s="4">
        <v>198</v>
      </c>
      <c r="B200" s="5" t="s">
        <v>506</v>
      </c>
      <c r="C200" s="5" t="s">
        <v>507</v>
      </c>
      <c r="D200" s="6" t="s">
        <v>412</v>
      </c>
      <c r="E200" s="6" t="s">
        <v>502</v>
      </c>
      <c r="F200" s="5" t="s">
        <v>503</v>
      </c>
      <c r="G200" s="4">
        <v>68</v>
      </c>
      <c r="H200" s="8">
        <v>2</v>
      </c>
      <c r="I200" s="7" t="s">
        <v>415</v>
      </c>
      <c r="J200" s="7">
        <f t="shared" si="35"/>
        <v>68</v>
      </c>
      <c r="K200" s="4">
        <f>COUNTIFS(F:F,F200,J:J,"&gt;"&amp;J200)+1</f>
        <v>3</v>
      </c>
      <c r="L200" s="4">
        <f t="shared" si="36"/>
        <v>6</v>
      </c>
      <c r="M200" s="4" t="str">
        <f t="shared" si="37"/>
        <v>入围</v>
      </c>
    </row>
    <row r="201" ht="15.05" spans="1:13">
      <c r="A201" s="4">
        <v>199</v>
      </c>
      <c r="B201" s="5" t="s">
        <v>508</v>
      </c>
      <c r="C201" s="5" t="s">
        <v>509</v>
      </c>
      <c r="D201" s="6" t="s">
        <v>412</v>
      </c>
      <c r="E201" s="6" t="s">
        <v>502</v>
      </c>
      <c r="F201" s="5" t="s">
        <v>503</v>
      </c>
      <c r="G201" s="4">
        <v>67.5</v>
      </c>
      <c r="H201" s="8">
        <v>2</v>
      </c>
      <c r="I201" s="7" t="s">
        <v>415</v>
      </c>
      <c r="J201" s="7">
        <f t="shared" si="35"/>
        <v>67.5</v>
      </c>
      <c r="K201" s="4">
        <f>COUNTIFS(F:F,F201,J:J,"&gt;"&amp;J201)+1</f>
        <v>4</v>
      </c>
      <c r="L201" s="4">
        <f t="shared" si="36"/>
        <v>6</v>
      </c>
      <c r="M201" s="4" t="str">
        <f t="shared" si="37"/>
        <v>入围</v>
      </c>
    </row>
    <row r="202" ht="15.05" spans="1:13">
      <c r="A202" s="4">
        <v>200</v>
      </c>
      <c r="B202" s="5" t="s">
        <v>510</v>
      </c>
      <c r="C202" s="5" t="s">
        <v>511</v>
      </c>
      <c r="D202" s="6" t="s">
        <v>412</v>
      </c>
      <c r="E202" s="6" t="s">
        <v>502</v>
      </c>
      <c r="F202" s="5" t="s">
        <v>503</v>
      </c>
      <c r="G202" s="4">
        <v>67</v>
      </c>
      <c r="H202" s="8">
        <v>2</v>
      </c>
      <c r="I202" s="7" t="s">
        <v>415</v>
      </c>
      <c r="J202" s="7">
        <f t="shared" si="35"/>
        <v>67</v>
      </c>
      <c r="K202" s="4">
        <f>COUNTIFS(F:F,F202,J:J,"&gt;"&amp;J202)+1</f>
        <v>5</v>
      </c>
      <c r="L202" s="4">
        <f t="shared" si="36"/>
        <v>6</v>
      </c>
      <c r="M202" s="4" t="str">
        <f t="shared" si="37"/>
        <v>入围</v>
      </c>
    </row>
    <row r="203" ht="15.05" spans="1:13">
      <c r="A203" s="4">
        <v>201</v>
      </c>
      <c r="B203" s="5" t="s">
        <v>512</v>
      </c>
      <c r="C203" s="5" t="s">
        <v>513</v>
      </c>
      <c r="D203" s="6" t="s">
        <v>412</v>
      </c>
      <c r="E203" s="6" t="s">
        <v>502</v>
      </c>
      <c r="F203" s="5" t="s">
        <v>503</v>
      </c>
      <c r="G203" s="4">
        <v>66.5</v>
      </c>
      <c r="H203" s="8">
        <v>2</v>
      </c>
      <c r="I203" s="7" t="s">
        <v>415</v>
      </c>
      <c r="J203" s="7">
        <f t="shared" si="35"/>
        <v>66.5</v>
      </c>
      <c r="K203" s="4">
        <f>COUNTIFS(F:F,F203,J:J,"&gt;"&amp;J203)+1</f>
        <v>6</v>
      </c>
      <c r="L203" s="4">
        <f t="shared" si="36"/>
        <v>6</v>
      </c>
      <c r="M203" s="4" t="str">
        <f t="shared" si="37"/>
        <v>入围</v>
      </c>
    </row>
    <row r="204" ht="15.05" spans="1:13">
      <c r="A204" s="4">
        <v>202</v>
      </c>
      <c r="B204" s="5" t="s">
        <v>514</v>
      </c>
      <c r="C204" s="5" t="s">
        <v>515</v>
      </c>
      <c r="D204" s="6" t="s">
        <v>412</v>
      </c>
      <c r="E204" s="6" t="s">
        <v>502</v>
      </c>
      <c r="F204" s="5" t="s">
        <v>503</v>
      </c>
      <c r="G204" s="4">
        <v>66.5</v>
      </c>
      <c r="H204" s="8">
        <v>2</v>
      </c>
      <c r="I204" s="7" t="s">
        <v>415</v>
      </c>
      <c r="J204" s="7">
        <f t="shared" si="35"/>
        <v>66.5</v>
      </c>
      <c r="K204" s="4">
        <f>COUNTIFS(F:F,F204,J:J,"&gt;"&amp;J204)+1</f>
        <v>6</v>
      </c>
      <c r="L204" s="4">
        <f t="shared" si="36"/>
        <v>6</v>
      </c>
      <c r="M204" s="4" t="str">
        <f t="shared" si="37"/>
        <v>入围</v>
      </c>
    </row>
    <row r="205" ht="30.05" spans="1:13">
      <c r="A205" s="4">
        <v>203</v>
      </c>
      <c r="B205" s="5" t="s">
        <v>516</v>
      </c>
      <c r="C205" s="5" t="s">
        <v>517</v>
      </c>
      <c r="D205" s="6" t="s">
        <v>518</v>
      </c>
      <c r="E205" s="6" t="s">
        <v>519</v>
      </c>
      <c r="F205" s="5" t="s">
        <v>520</v>
      </c>
      <c r="G205" s="4">
        <v>70</v>
      </c>
      <c r="H205" s="8">
        <v>1</v>
      </c>
      <c r="I205" s="7" t="s">
        <v>19</v>
      </c>
      <c r="J205" s="7">
        <f t="shared" si="35"/>
        <v>70</v>
      </c>
      <c r="K205" s="4">
        <f>COUNTIFS(F:F,F205,J:J,"&gt;"&amp;J205)+1</f>
        <v>1</v>
      </c>
      <c r="L205" s="4">
        <f t="shared" si="36"/>
        <v>3</v>
      </c>
      <c r="M205" s="4" t="str">
        <f t="shared" si="37"/>
        <v>入围</v>
      </c>
    </row>
    <row r="206" ht="30.05" spans="1:13">
      <c r="A206" s="4">
        <v>204</v>
      </c>
      <c r="B206" s="5" t="s">
        <v>521</v>
      </c>
      <c r="C206" s="5" t="s">
        <v>522</v>
      </c>
      <c r="D206" s="6" t="s">
        <v>518</v>
      </c>
      <c r="E206" s="6" t="s">
        <v>519</v>
      </c>
      <c r="F206" s="5" t="s">
        <v>520</v>
      </c>
      <c r="G206" s="4">
        <v>69.5</v>
      </c>
      <c r="H206" s="8">
        <v>1</v>
      </c>
      <c r="I206" s="7" t="s">
        <v>19</v>
      </c>
      <c r="J206" s="7">
        <f t="shared" si="35"/>
        <v>69.5</v>
      </c>
      <c r="K206" s="4">
        <f>COUNTIFS(F:F,F206,J:J,"&gt;"&amp;J206)+1</f>
        <v>2</v>
      </c>
      <c r="L206" s="4">
        <f t="shared" si="36"/>
        <v>3</v>
      </c>
      <c r="M206" s="4" t="str">
        <f t="shared" si="37"/>
        <v>入围</v>
      </c>
    </row>
    <row r="207" ht="30.05" spans="1:13">
      <c r="A207" s="4">
        <v>205</v>
      </c>
      <c r="B207" s="5" t="s">
        <v>523</v>
      </c>
      <c r="C207" s="5" t="s">
        <v>524</v>
      </c>
      <c r="D207" s="6" t="s">
        <v>518</v>
      </c>
      <c r="E207" s="6" t="s">
        <v>519</v>
      </c>
      <c r="F207" s="5" t="s">
        <v>520</v>
      </c>
      <c r="G207" s="4">
        <v>64.5</v>
      </c>
      <c r="H207" s="8">
        <v>1</v>
      </c>
      <c r="I207" s="7" t="s">
        <v>19</v>
      </c>
      <c r="J207" s="7">
        <f t="shared" si="35"/>
        <v>64.5</v>
      </c>
      <c r="K207" s="4">
        <f>COUNTIFS(F:F,F207,J:J,"&gt;"&amp;J207)+1</f>
        <v>3</v>
      </c>
      <c r="L207" s="4">
        <f t="shared" si="36"/>
        <v>3</v>
      </c>
      <c r="M207" s="4" t="str">
        <f t="shared" si="37"/>
        <v>入围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2026-08-19T02:38:00Z</dcterms:created>
  <dcterms:modified xsi:type="dcterms:W3CDTF">2026-09-07T08:45:18Z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2D573F2B74364F93AF5B3E9F43979E57_13</vt:lpwstr>
  </property>
  <property fmtid="{D5CDD505-2E9C-101B-9397-08002B2CF9AE}" pid="4" name="KSOProductBuildVer">
    <vt:lpwstr>2052-12.8.2.19823</vt:lpwstr>
  </property>
</Properties>
</file>